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Pol'!$A$1:$X$203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/>
  <c r="I20" s="1"/>
  <c r="I65"/>
  <c r="I64"/>
  <c r="I18" s="1"/>
  <c r="I63"/>
  <c r="I62"/>
  <c r="I61"/>
  <c r="I60"/>
  <c r="I59"/>
  <c r="I58"/>
  <c r="I57"/>
  <c r="G41"/>
  <c r="F41"/>
  <c r="G40"/>
  <c r="F40"/>
  <c r="G39"/>
  <c r="G42" s="1"/>
  <c r="G25" s="1"/>
  <c r="A25" s="1"/>
  <c r="F39"/>
  <c r="F42" s="1"/>
  <c r="G193" i="12"/>
  <c r="BA155"/>
  <c r="BA151"/>
  <c r="BA138"/>
  <c r="BA110"/>
  <c r="BA106"/>
  <c r="BA104"/>
  <c r="BA101"/>
  <c r="BA91"/>
  <c r="BA86"/>
  <c r="BA82"/>
  <c r="BA43"/>
  <c r="Q8"/>
  <c r="G9"/>
  <c r="M9" s="1"/>
  <c r="I9"/>
  <c r="I8" s="1"/>
  <c r="K9"/>
  <c r="O9"/>
  <c r="Q9"/>
  <c r="V9"/>
  <c r="V8" s="1"/>
  <c r="G10"/>
  <c r="M10" s="1"/>
  <c r="I10"/>
  <c r="K10"/>
  <c r="K8" s="1"/>
  <c r="O10"/>
  <c r="O8" s="1"/>
  <c r="Q10"/>
  <c r="V10"/>
  <c r="G12"/>
  <c r="M12" s="1"/>
  <c r="I12"/>
  <c r="K12"/>
  <c r="O12"/>
  <c r="Q12"/>
  <c r="V12"/>
  <c r="G14"/>
  <c r="I14"/>
  <c r="V14"/>
  <c r="G15"/>
  <c r="I15"/>
  <c r="K15"/>
  <c r="K14" s="1"/>
  <c r="M15"/>
  <c r="M14" s="1"/>
  <c r="O15"/>
  <c r="O14" s="1"/>
  <c r="Q15"/>
  <c r="Q14" s="1"/>
  <c r="V15"/>
  <c r="G17"/>
  <c r="I17"/>
  <c r="I16" s="1"/>
  <c r="K17"/>
  <c r="M17"/>
  <c r="O17"/>
  <c r="O16" s="1"/>
  <c r="Q17"/>
  <c r="Q16" s="1"/>
  <c r="V17"/>
  <c r="V16" s="1"/>
  <c r="G18"/>
  <c r="M18" s="1"/>
  <c r="M16" s="1"/>
  <c r="I18"/>
  <c r="K18"/>
  <c r="K16" s="1"/>
  <c r="O18"/>
  <c r="Q18"/>
  <c r="V18"/>
  <c r="G21"/>
  <c r="G20" s="1"/>
  <c r="I21"/>
  <c r="I20" s="1"/>
  <c r="K21"/>
  <c r="K20" s="1"/>
  <c r="O21"/>
  <c r="O20" s="1"/>
  <c r="Q21"/>
  <c r="V21"/>
  <c r="G36"/>
  <c r="M36" s="1"/>
  <c r="I36"/>
  <c r="K36"/>
  <c r="O36"/>
  <c r="Q36"/>
  <c r="Q20" s="1"/>
  <c r="V36"/>
  <c r="G38"/>
  <c r="I38"/>
  <c r="K38"/>
  <c r="M38"/>
  <c r="O38"/>
  <c r="Q38"/>
  <c r="V38"/>
  <c r="G42"/>
  <c r="I42"/>
  <c r="K42"/>
  <c r="M42"/>
  <c r="O42"/>
  <c r="Q42"/>
  <c r="V42"/>
  <c r="G59"/>
  <c r="I59"/>
  <c r="K59"/>
  <c r="M59"/>
  <c r="O59"/>
  <c r="Q59"/>
  <c r="V59"/>
  <c r="G60"/>
  <c r="I60"/>
  <c r="K60"/>
  <c r="M60"/>
  <c r="O60"/>
  <c r="Q60"/>
  <c r="V60"/>
  <c r="G72"/>
  <c r="M72" s="1"/>
  <c r="I72"/>
  <c r="K72"/>
  <c r="O72"/>
  <c r="Q72"/>
  <c r="V72"/>
  <c r="G77"/>
  <c r="M77" s="1"/>
  <c r="I77"/>
  <c r="K77"/>
  <c r="O77"/>
  <c r="Q77"/>
  <c r="V77"/>
  <c r="V20" s="1"/>
  <c r="G79"/>
  <c r="M79" s="1"/>
  <c r="M78" s="1"/>
  <c r="I79"/>
  <c r="I78" s="1"/>
  <c r="K79"/>
  <c r="K78" s="1"/>
  <c r="O79"/>
  <c r="Q79"/>
  <c r="Q78" s="1"/>
  <c r="V79"/>
  <c r="G81"/>
  <c r="I81"/>
  <c r="K81"/>
  <c r="M81"/>
  <c r="O81"/>
  <c r="O78" s="1"/>
  <c r="Q81"/>
  <c r="V81"/>
  <c r="V78" s="1"/>
  <c r="G94"/>
  <c r="I94"/>
  <c r="K94"/>
  <c r="M94"/>
  <c r="O94"/>
  <c r="Q94"/>
  <c r="V94"/>
  <c r="G96"/>
  <c r="I96"/>
  <c r="K96"/>
  <c r="M96"/>
  <c r="O96"/>
  <c r="Q96"/>
  <c r="V96"/>
  <c r="G100"/>
  <c r="I100"/>
  <c r="K100"/>
  <c r="M100"/>
  <c r="O100"/>
  <c r="Q100"/>
  <c r="V100"/>
  <c r="G103"/>
  <c r="M103" s="1"/>
  <c r="I103"/>
  <c r="K103"/>
  <c r="O103"/>
  <c r="Q103"/>
  <c r="V103"/>
  <c r="G105"/>
  <c r="M105" s="1"/>
  <c r="I105"/>
  <c r="K105"/>
  <c r="O105"/>
  <c r="Q105"/>
  <c r="V105"/>
  <c r="G109"/>
  <c r="M109" s="1"/>
  <c r="I109"/>
  <c r="K109"/>
  <c r="O109"/>
  <c r="Q109"/>
  <c r="V109"/>
  <c r="G111"/>
  <c r="M111" s="1"/>
  <c r="I111"/>
  <c r="K111"/>
  <c r="O111"/>
  <c r="Q111"/>
  <c r="V111"/>
  <c r="G113"/>
  <c r="I113"/>
  <c r="K113"/>
  <c r="M113"/>
  <c r="O113"/>
  <c r="Q113"/>
  <c r="V113"/>
  <c r="G116"/>
  <c r="I116"/>
  <c r="K116"/>
  <c r="M116"/>
  <c r="O116"/>
  <c r="Q116"/>
  <c r="V116"/>
  <c r="G118"/>
  <c r="I118"/>
  <c r="K118"/>
  <c r="M118"/>
  <c r="O118"/>
  <c r="Q118"/>
  <c r="V118"/>
  <c r="G120"/>
  <c r="I120"/>
  <c r="K120"/>
  <c r="M120"/>
  <c r="O120"/>
  <c r="Q120"/>
  <c r="V120"/>
  <c r="G123"/>
  <c r="M123" s="1"/>
  <c r="I123"/>
  <c r="K123"/>
  <c r="O123"/>
  <c r="Q123"/>
  <c r="V123"/>
  <c r="G125"/>
  <c r="M125" s="1"/>
  <c r="I125"/>
  <c r="K125"/>
  <c r="O125"/>
  <c r="Q125"/>
  <c r="V125"/>
  <c r="G129"/>
  <c r="M129" s="1"/>
  <c r="I129"/>
  <c r="K129"/>
  <c r="O129"/>
  <c r="Q129"/>
  <c r="V129"/>
  <c r="G134"/>
  <c r="M134" s="1"/>
  <c r="I134"/>
  <c r="K134"/>
  <c r="O134"/>
  <c r="Q134"/>
  <c r="V134"/>
  <c r="G136"/>
  <c r="I136"/>
  <c r="K136"/>
  <c r="M136"/>
  <c r="O136"/>
  <c r="Q136"/>
  <c r="V136"/>
  <c r="G137"/>
  <c r="I137"/>
  <c r="K137"/>
  <c r="M137"/>
  <c r="O137"/>
  <c r="Q137"/>
  <c r="V137"/>
  <c r="G140"/>
  <c r="I140"/>
  <c r="K140"/>
  <c r="M140"/>
  <c r="O140"/>
  <c r="Q140"/>
  <c r="V140"/>
  <c r="G141"/>
  <c r="I141"/>
  <c r="K141"/>
  <c r="M141"/>
  <c r="O141"/>
  <c r="Q141"/>
  <c r="V141"/>
  <c r="G145"/>
  <c r="M145" s="1"/>
  <c r="I145"/>
  <c r="K145"/>
  <c r="O145"/>
  <c r="Q145"/>
  <c r="V145"/>
  <c r="G147"/>
  <c r="M147" s="1"/>
  <c r="I147"/>
  <c r="K147"/>
  <c r="O147"/>
  <c r="Q147"/>
  <c r="V147"/>
  <c r="G148"/>
  <c r="M148" s="1"/>
  <c r="I148"/>
  <c r="K148"/>
  <c r="O148"/>
  <c r="Q148"/>
  <c r="V148"/>
  <c r="G149"/>
  <c r="Q149"/>
  <c r="G150"/>
  <c r="I150"/>
  <c r="I149" s="1"/>
  <c r="K150"/>
  <c r="K149" s="1"/>
  <c r="M150"/>
  <c r="M149" s="1"/>
  <c r="O150"/>
  <c r="O149" s="1"/>
  <c r="Q150"/>
  <c r="V150"/>
  <c r="V149" s="1"/>
  <c r="I153"/>
  <c r="K153"/>
  <c r="G154"/>
  <c r="G153" s="1"/>
  <c r="I154"/>
  <c r="K154"/>
  <c r="M154"/>
  <c r="M153" s="1"/>
  <c r="O154"/>
  <c r="O153" s="1"/>
  <c r="Q154"/>
  <c r="Q153" s="1"/>
  <c r="V154"/>
  <c r="V153" s="1"/>
  <c r="G170"/>
  <c r="I170"/>
  <c r="K170"/>
  <c r="M170"/>
  <c r="O170"/>
  <c r="Q170"/>
  <c r="V170"/>
  <c r="O172"/>
  <c r="Q172"/>
  <c r="G173"/>
  <c r="M173" s="1"/>
  <c r="M172" s="1"/>
  <c r="I173"/>
  <c r="I172" s="1"/>
  <c r="K173"/>
  <c r="O173"/>
  <c r="Q173"/>
  <c r="V173"/>
  <c r="V172" s="1"/>
  <c r="G174"/>
  <c r="M174" s="1"/>
  <c r="I174"/>
  <c r="K174"/>
  <c r="K172" s="1"/>
  <c r="O174"/>
  <c r="Q174"/>
  <c r="V174"/>
  <c r="G175"/>
  <c r="G176"/>
  <c r="I176"/>
  <c r="I175" s="1"/>
  <c r="K176"/>
  <c r="K175" s="1"/>
  <c r="M176"/>
  <c r="M175" s="1"/>
  <c r="O176"/>
  <c r="O175" s="1"/>
  <c r="Q176"/>
  <c r="V176"/>
  <c r="V175" s="1"/>
  <c r="G177"/>
  <c r="I177"/>
  <c r="K177"/>
  <c r="M177"/>
  <c r="O177"/>
  <c r="Q177"/>
  <c r="Q175" s="1"/>
  <c r="V177"/>
  <c r="G179"/>
  <c r="I179"/>
  <c r="K179"/>
  <c r="M179"/>
  <c r="O179"/>
  <c r="Q179"/>
  <c r="V179"/>
  <c r="G180"/>
  <c r="I180"/>
  <c r="K180"/>
  <c r="M180"/>
  <c r="O180"/>
  <c r="Q180"/>
  <c r="V180"/>
  <c r="G183"/>
  <c r="M183" s="1"/>
  <c r="I183"/>
  <c r="K183"/>
  <c r="O183"/>
  <c r="Q183"/>
  <c r="V183"/>
  <c r="G184"/>
  <c r="M184" s="1"/>
  <c r="I184"/>
  <c r="K184"/>
  <c r="O184"/>
  <c r="Q184"/>
  <c r="V184"/>
  <c r="G185"/>
  <c r="M185" s="1"/>
  <c r="I185"/>
  <c r="K185"/>
  <c r="O185"/>
  <c r="Q185"/>
  <c r="V185"/>
  <c r="G186"/>
  <c r="G187"/>
  <c r="I187"/>
  <c r="I186" s="1"/>
  <c r="K187"/>
  <c r="K186" s="1"/>
  <c r="M187"/>
  <c r="M186" s="1"/>
  <c r="O187"/>
  <c r="O186" s="1"/>
  <c r="Q187"/>
  <c r="V187"/>
  <c r="V186" s="1"/>
  <c r="G188"/>
  <c r="I188"/>
  <c r="K188"/>
  <c r="M188"/>
  <c r="O188"/>
  <c r="Q188"/>
  <c r="Q186" s="1"/>
  <c r="V188"/>
  <c r="G190"/>
  <c r="I190"/>
  <c r="K190"/>
  <c r="M190"/>
  <c r="O190"/>
  <c r="Q190"/>
  <c r="V190"/>
  <c r="G191"/>
  <c r="I191"/>
  <c r="K191"/>
  <c r="M191"/>
  <c r="O191"/>
  <c r="Q191"/>
  <c r="V191"/>
  <c r="AE193"/>
  <c r="I19" i="1"/>
  <c r="AZ51"/>
  <c r="AZ50"/>
  <c r="AZ49"/>
  <c r="AZ48"/>
  <c r="AZ47"/>
  <c r="I17" l="1"/>
  <c r="I67"/>
  <c r="J61" s="1"/>
  <c r="I16"/>
  <c r="H41"/>
  <c r="I41" s="1"/>
  <c r="H40"/>
  <c r="I40" s="1"/>
  <c r="A26"/>
  <c r="G26"/>
  <c r="G28"/>
  <c r="G23"/>
  <c r="H39"/>
  <c r="M8" i="12"/>
  <c r="G78"/>
  <c r="G8"/>
  <c r="AF193"/>
  <c r="M21"/>
  <c r="M20" s="1"/>
  <c r="G172"/>
  <c r="G16"/>
  <c r="J28" i="1"/>
  <c r="J26"/>
  <c r="G38"/>
  <c r="F38"/>
  <c r="J23"/>
  <c r="J24"/>
  <c r="J25"/>
  <c r="J27"/>
  <c r="E24"/>
  <c r="E26"/>
  <c r="I21" l="1"/>
  <c r="J65"/>
  <c r="J60"/>
  <c r="J64"/>
  <c r="J59"/>
  <c r="J58"/>
  <c r="J63"/>
  <c r="J62"/>
  <c r="J66"/>
  <c r="J57"/>
  <c r="A23"/>
  <c r="I39"/>
  <c r="I42" s="1"/>
  <c r="H42"/>
  <c r="J67" l="1"/>
  <c r="A24"/>
  <c r="G24"/>
  <c r="A27" s="1"/>
  <c r="J40"/>
  <c r="J39"/>
  <c r="J42" s="1"/>
  <c r="J4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<sst xmlns="http://schemas.openxmlformats.org/spreadsheetml/2006/main" count="815" uniqueCount="343">
  <si>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</si>
  <si>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</si>
  <si>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</si>
  <si>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</si>
  <si>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</si>
  <si>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</si>
  <si>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</si>
  <si>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</si>
  <si>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</si>
  <si>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</si>
  <si>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</si>
  <si>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</si>
  <si>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</si>
  <si>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</si>
  <si>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</si>
  <si>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</si>
  <si>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</si>
  <si>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</si>
  <si>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</si>
  <si>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</si>
  <si>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</si>
  <si>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</si>
  <si>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</si>
  <si>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</si>
  <si>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</si>
  <si>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</si>
  <si>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</si>
  <si>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</si>
  <si>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</si>
  <si>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</si>
  <si>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</si>
  <si>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</si>
  <si>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</si>
  <si>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</si>
  <si>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</si>
  <si>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</si>
  <si>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</si>
  <si>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</si>
  <si>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</si>
  <si>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</si>
  <si>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</si>
  <si>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</si>
  <si>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</si>
  <si>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</si>
  <si>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střechy a krovu</t>
  </si>
  <si>
    <t>Kostel sv. Jiří Dolní Čermná</t>
  </si>
  <si>
    <t>Objekt:</t>
  </si>
  <si>
    <t>Rozpočet:</t>
  </si>
  <si>
    <t>Stavba</t>
  </si>
  <si>
    <t>Celkem za stavbu</t>
  </si>
  <si>
    <t>CZK</t>
  </si>
  <si>
    <t>#POPS</t>
  </si>
  <si>
    <t>#POPO</t>
  </si>
  <si>
    <t>#POPR</t>
  </si>
  <si>
    <t>Poznámky:</t>
  </si>
  <si>
    <t>Součástí bouracích prací je ochrana stávajících částí stavby před poškozením, odvoz suti a vybouraných prvků a jejich likvidace v souladu s příslušnými právními předpisy a dodržování právních předpisů o ochraně zdraví a bezpečnosti práce.</t>
  </si>
  <si>
    <t>Součástí demontáže střešní krytiny a odvodňovacích prvků bude ochrana před zatékáním dešťové vody (sněhu) do stávajících konstrukcí objektu.</t>
  </si>
  <si>
    <t>Při práci na střeše objektu budou přijata nezbytná bezpečnostní opatření vyplývající z provozu na navazujících zpevněných plochách a opatření k ochraně stávajících konstrukcí objektu</t>
  </si>
  <si>
    <t>Případné obchodní názvy výrobků v rozpočtu pouze ilustrují technické a bezpečnostní vlastnosti výrobku, použity mohou být výrobky se stejnými parametry.</t>
  </si>
  <si>
    <t>Rekapitulace dílů</t>
  </si>
  <si>
    <t>Typ dílu</t>
  </si>
  <si>
    <t>94</t>
  </si>
  <si>
    <t>Lešení a stavební výtahy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</si>
  <si>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</si>
  <si>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</si>
  <si>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</si>
  <si>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</si>
  <si>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</si>
  <si>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</si>
  <si>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</si>
  <si>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</si>
  <si>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</si>
  <si>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</si>
  <si>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</si>
  <si>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</si>
  <si>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</si>
  <si>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</si>
  <si>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</si>
  <si>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</si>
  <si>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</si>
  <si>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</si>
  <si>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</si>
  <si>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</si>
  <si>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</si>
  <si>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</si>
  <si>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</si>
  <si>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</si>
  <si>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</si>
  <si>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</si>
  <si>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</si>
  <si>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</si>
  <si>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</si>
  <si>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</si>
  <si>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</si>
  <si>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</si>
  <si>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</si>
  <si>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</si>
  <si>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</si>
  <si>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</si>
  <si>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</si>
  <si>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</si>
  <si>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</si>
  <si>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</si>
  <si>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</si>
  <si>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</si>
  <si>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</si>
  <si>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</si>
  <si>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</si>
  <si>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</si>
  <si>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941941032R00</t>
  </si>
  <si>
    <t>Montáž lešení leh.řad.s podlahami,š.do 1 m, H 30 m</t>
  </si>
  <si>
    <t>m2</t>
  </si>
  <si>
    <t>RTS 22/ I</t>
  </si>
  <si>
    <t>Práce</t>
  </si>
  <si>
    <t>POL1_</t>
  </si>
  <si>
    <t>941941832R00</t>
  </si>
  <si>
    <t>Demontáž lešení leh.řad.s podlahami,š.1 m, H 30 m</t>
  </si>
  <si>
    <t>Odkaz na mn. položky pořadí 1 : 910,00000</t>
  </si>
  <si>
    <t>VV</t>
  </si>
  <si>
    <t>941941192R00R</t>
  </si>
  <si>
    <t>Příplatek za 2 měsíce použití lešení k pol.1032</t>
  </si>
  <si>
    <t>Vlastní</t>
  </si>
  <si>
    <t>Indiv</t>
  </si>
  <si>
    <t>999281111R00</t>
  </si>
  <si>
    <t>Přesun hmot pro opravy a údržbu do výšky 25 m</t>
  </si>
  <si>
    <t>t</t>
  </si>
  <si>
    <t>Přesun hmot</t>
  </si>
  <si>
    <t>POL7_</t>
  </si>
  <si>
    <t>712631101RT1</t>
  </si>
  <si>
    <t>Povlaková krytina střech 45°, pásy na sucho 1 vrstva - asf.pás ve specifikaci</t>
  </si>
  <si>
    <t>712-R</t>
  </si>
  <si>
    <t>Podkladní asfaltový pás tl.1.5mm, mechanicky kotvený ve spojích se samolepícími spoji</t>
  </si>
  <si>
    <t>např. BauderTOP UDS 1,5 : 706*1,15</t>
  </si>
  <si>
    <t>762331814R00</t>
  </si>
  <si>
    <t>Demontáž konstrukcí krovů z hranolů do 450 cm2</t>
  </si>
  <si>
    <t>m</t>
  </si>
  <si>
    <t xml:space="preserve">viz výpis měněných prvků : </t>
  </si>
  <si>
    <t>pozednice : 32,0</t>
  </si>
  <si>
    <t>vaznice : 28,2</t>
  </si>
  <si>
    <t>krokev : 221,7</t>
  </si>
  <si>
    <t>vrcholová vaznice : 11,28</t>
  </si>
  <si>
    <t>kříž : 45</t>
  </si>
  <si>
    <t>kleština : 36,75+9,1+4,5</t>
  </si>
  <si>
    <t>vzpěra : 30,0</t>
  </si>
  <si>
    <t>vzpěra : 10,48</t>
  </si>
  <si>
    <t>sloupek : 5,26</t>
  </si>
  <si>
    <t>kráče : 26,13</t>
  </si>
  <si>
    <t>trám : 11,64</t>
  </si>
  <si>
    <t>trámy věže : 4</t>
  </si>
  <si>
    <t>pásek : 9,5</t>
  </si>
  <si>
    <t>762341210RT2</t>
  </si>
  <si>
    <t>Montáž bednění střech rovných, prkna hrubá na sraz včetně dodávky prken tloušťky 24 mm</t>
  </si>
  <si>
    <t>Odkaz na mn. položky pořadí 9 : 706,00000</t>
  </si>
  <si>
    <t>762341811R00</t>
  </si>
  <si>
    <t>Demontáž bednění střech rovných z prken hrubých</t>
  </si>
  <si>
    <t>střecha kostela : 630</t>
  </si>
  <si>
    <t>stříšky : 16</t>
  </si>
  <si>
    <t>sakristie : 60</t>
  </si>
  <si>
    <t>762712140R00R</t>
  </si>
  <si>
    <t>Montáž vázaných konstrukcí hraněných do 450 cm2</t>
  </si>
  <si>
    <t>Oprava bude prováděna tak, aby zůstal zachován konstrukční model krovu a pokud možno původní typy spojení trámů.</t>
  </si>
  <si>
    <t>POP</t>
  </si>
  <si>
    <t xml:space="preserve">Opravy budou prováděny klasickým tesařským způsobem, převážně plátový spoj rovný : </t>
  </si>
  <si>
    <t>762-R001</t>
  </si>
  <si>
    <t>Montážní podpůrné konstrukce při výměně prvků krovu</t>
  </si>
  <si>
    <t>kpl</t>
  </si>
  <si>
    <t>60515281RR</t>
  </si>
  <si>
    <t>Hranol stavební SM do 200 x 200 mm</t>
  </si>
  <si>
    <t>m3</t>
  </si>
  <si>
    <t>Specifikace</t>
  </si>
  <si>
    <t>POL3_</t>
  </si>
  <si>
    <t>pozednice : 1,15</t>
  </si>
  <si>
    <t>vaznice : 1,13</t>
  </si>
  <si>
    <t>krokev : 7,98</t>
  </si>
  <si>
    <t>kříž : 0,97</t>
  </si>
  <si>
    <t>kleština : 0,93+0,23+0,11</t>
  </si>
  <si>
    <t>vzpěra : 1,08</t>
  </si>
  <si>
    <t>vzpěra : 0,3</t>
  </si>
  <si>
    <t>trám : 0,34</t>
  </si>
  <si>
    <t>trámy věže : 0,09</t>
  </si>
  <si>
    <t>pásek : 0,21</t>
  </si>
  <si>
    <t>60515285.ARR</t>
  </si>
  <si>
    <t>Hranol stavební SM nad 200 x 200 mm</t>
  </si>
  <si>
    <t>vrcholová vaznice : 0,7</t>
  </si>
  <si>
    <t>sloupek : 0,31</t>
  </si>
  <si>
    <t>kráče : 1,49</t>
  </si>
  <si>
    <t>998762102R00</t>
  </si>
  <si>
    <t>Přesun hmot pro tesařské konstrukce, výšky do 12 m</t>
  </si>
  <si>
    <t>764421350R00</t>
  </si>
  <si>
    <t>Oplechování říms z Al plechu, rš 330 mm</t>
  </si>
  <si>
    <t>K.5 oplechování římsy : 93,2</t>
  </si>
  <si>
    <t>764773201R00</t>
  </si>
  <si>
    <t>Falcované šablony PREFA, tl. 0,7 mm</t>
  </si>
  <si>
    <t>Položka obsahuje dodávku a montáž falcovaných hliníkových šablon na bednění včetně spojovacích prostředků.</t>
  </si>
  <si>
    <t>šablona 440x440mm</t>
  </si>
  <si>
    <t/>
  </si>
  <si>
    <t>-čistá plocha střešní krytiny 630m2</t>
  </si>
  <si>
    <t>-větraný hřeben samonosný (vč. větracího pásu) - délka hřebene 29,5m, délka nároží 35,5m, přechod. plech 13,5m</t>
  </si>
  <si>
    <t>-prvky okapové hrany (okapnice PHI) - délka okapové hrany 93,2m</t>
  </si>
  <si>
    <t>-větrací pás u okapu - délka okapové hrany 93,2m</t>
  </si>
  <si>
    <t>-držáky vedení hromosvodu (pro maloformátové krytiny)</t>
  </si>
  <si>
    <t>Položka obsahuje dodávku a montáž falcovaných šablon včetně spojovacích prostředků s antikorozní úpravou.</t>
  </si>
  <si>
    <t>Šablony budou dodávány s ochrannou fólií.</t>
  </si>
  <si>
    <t>Veškeré doplňky budou ve stejné barevnosti a se stejnou povrchovou úpravou.</t>
  </si>
  <si>
    <t>764774402R00</t>
  </si>
  <si>
    <t>Falc.krytina PREFALZ,v.8 m, svitky š.500 mm,do 45°</t>
  </si>
  <si>
    <t>K.8 oplechování stříšek : 59</t>
  </si>
  <si>
    <t>764778122R00</t>
  </si>
  <si>
    <t>PREFA odpadní trouby kruhové, D 100 mm</t>
  </si>
  <si>
    <t>Dodávka a montáž kruhových odpadních trub včetně kolen, objímek a správkové barvy.</t>
  </si>
  <si>
    <t>K.2 : 9*5</t>
  </si>
  <si>
    <t>K.3 : 4*2</t>
  </si>
  <si>
    <t>764778113R00</t>
  </si>
  <si>
    <t>PREFA žlab podokapní půlkruhový, RŠ 333 mm</t>
  </si>
  <si>
    <t>Dodávka a montáž podokapního půlkruhového žlabu včetně háků, čel správkové barvy a spojení žlabu lepidlem. Barva hnědá, šedá, antracitová.</t>
  </si>
  <si>
    <t>K.1 : 93,2</t>
  </si>
  <si>
    <t>764773221R00</t>
  </si>
  <si>
    <t>PREFA okapová šablona</t>
  </si>
  <si>
    <t>Položka obsahuje dodávku a montáž okapové hliníkové šablony včetně spojovacích prostředků. V barvě tmavě hnědá, antracitová, tmavě červená, světle šedá a břidlicová.</t>
  </si>
  <si>
    <t>764773222R00</t>
  </si>
  <si>
    <t>PREFA hřebenová šablona</t>
  </si>
  <si>
    <t>Položka obsahuje dodávku a montáž hřebenové hliníkové šablony včetně spojovacích prostředků. V barvě tmavě hnědá, antracitová, tmavě červená, světle šedá a břidlicová.</t>
  </si>
  <si>
    <t>hřeben : 29,5</t>
  </si>
  <si>
    <t>nároží : 35,5</t>
  </si>
  <si>
    <t>764773306R00</t>
  </si>
  <si>
    <t>PREFA podkladní pás pro falcované šablony, tl.1 mm</t>
  </si>
  <si>
    <t>Položka obsahuje dodávku a montáž podkladního hliníkového pásu pro falcované šablony včetně spojovacích prostředků.</t>
  </si>
  <si>
    <t>764775307R00</t>
  </si>
  <si>
    <t>PREFA ochranná mřížka proti ptákům, šířka 125 mm</t>
  </si>
  <si>
    <t>Položka obsahuje dodávku a montáž ochranné mřížky proti ptákům včetně spojovacích prostředků.</t>
  </si>
  <si>
    <t>764311831RT1</t>
  </si>
  <si>
    <t>Demontáž krytiny, tabule 2 x 1 m, do 25 m2, do 45° z Pz plechu</t>
  </si>
  <si>
    <t>K.8 : 7,5*2+4*2+3,3</t>
  </si>
  <si>
    <t>764321821R00</t>
  </si>
  <si>
    <t>Demontáž oplechování říms, rš 500 mm, do 45°</t>
  </si>
  <si>
    <t>K.5 : 93,2</t>
  </si>
  <si>
    <t>764321862R00</t>
  </si>
  <si>
    <t>Demontáž oplechování říms, rš 1000 mm, nad 45°</t>
  </si>
  <si>
    <t>K.7 oplechování římsy : 23,5</t>
  </si>
  <si>
    <t>764352811R00</t>
  </si>
  <si>
    <t>Demontáž žlabů půlkruh. rovných, rš 330 mm, do 45°</t>
  </si>
  <si>
    <t xml:space="preserve">podokapní žlab dešťový prům. 150mm : </t>
  </si>
  <si>
    <t>764362811R00</t>
  </si>
  <si>
    <t>Demontáž střešního okna, hladká krytina, do 45°</t>
  </si>
  <si>
    <t>kus</t>
  </si>
  <si>
    <t>O.4 : 5</t>
  </si>
  <si>
    <t>764454802R00</t>
  </si>
  <si>
    <t>Demontáž odpadních trub kruhových,D 120 mm</t>
  </si>
  <si>
    <t xml:space="preserve">svod dešťový včetně kotlíku : </t>
  </si>
  <si>
    <t>764393832R00R</t>
  </si>
  <si>
    <t>Demontáž hřebene a nároží střechy, rš do 500 mm, nad 45°</t>
  </si>
  <si>
    <t xml:space="preserve">oplechování jako součást střešní krytiny : </t>
  </si>
  <si>
    <t>K.6 hřebenový plech : 29,5</t>
  </si>
  <si>
    <t>K.6 nárožní plech : 35,5</t>
  </si>
  <si>
    <t>K.6 přechodový plech : 13,5</t>
  </si>
  <si>
    <t>764421390R00R</t>
  </si>
  <si>
    <t>Oplechování říms z Al plechu, rš 1000 mm</t>
  </si>
  <si>
    <t>K.7 : 23,5</t>
  </si>
  <si>
    <t>764430340R00R</t>
  </si>
  <si>
    <t>Ukončovací lišta na fasádě, rš 500 mm</t>
  </si>
  <si>
    <t>764775314R00R</t>
  </si>
  <si>
    <t>PREFA výlezové okno 595x595mm dodávka, montáž</t>
  </si>
  <si>
    <t>Položka obsahuje prořezání střešních latí, přípravu podkladu, umístění a zabudování střešního výlezu včetně dřevěného rámu, úpravu lemování a těsnění, připevnění spojovacími prvky.</t>
  </si>
  <si>
    <t>764-R003</t>
  </si>
  <si>
    <t>Dilatační (krycí) lišta nad oplechováním říms a nad oplechováním ukončení na fasádě</t>
  </si>
  <si>
    <t>764-R004</t>
  </si>
  <si>
    <t>Montáž bezpečnostn.střešních háků včetně dodání materiálu</t>
  </si>
  <si>
    <t>Hák je vyroben z hliníkové slitiny a nerezové oceli. Montáž pouze na jednu drážku</t>
  </si>
  <si>
    <t>Dimenzováno pro 2 osoby</t>
  </si>
  <si>
    <t>bezpečnostní hák : 20</t>
  </si>
  <si>
    <t>765R001R</t>
  </si>
  <si>
    <t>Sněhový zachytávač lopatkový dodávka, včetně montáže</t>
  </si>
  <si>
    <t>ks</t>
  </si>
  <si>
    <t>765322757R00</t>
  </si>
  <si>
    <t>5535303540R</t>
  </si>
  <si>
    <t>Kotlík žlabový kulatý PREFA 333 x d 100</t>
  </si>
  <si>
    <t>SPCM</t>
  </si>
  <si>
    <t>998764103R00</t>
  </si>
  <si>
    <t>Přesun hmot pro klempířské konstr., výšky do 24 m</t>
  </si>
  <si>
    <t>765321810R00</t>
  </si>
  <si>
    <t>Demontáž azbestocement.čtverců na bednění, do suti</t>
  </si>
  <si>
    <t>V ceně započteny i náklady na ochranné pomůcky ( respirátory, ochranné obleky, speciální obaly, pásky a nálepky určené k likvidaci materiálu s obsahem azbestu, zvlhčující přípravek pro fixování a stabilizaci azbestových vláken ).</t>
  </si>
  <si>
    <t>vč. demontáže sněh. zachytávačů : 630</t>
  </si>
  <si>
    <t>783782205R00R</t>
  </si>
  <si>
    <t>Nátěr tesařských konstrukcí 2x</t>
  </si>
  <si>
    <t>Koncentrovaný vodou ředitelný fungicidní a insekticidní přípravek na dřevo i zdivo. Přípravek poskytuje dlouhodobou ochranu proti dřevokaznému hmyzu, dřevokazným houbám a plísním. Aplikuje se natíráním</t>
  </si>
  <si>
    <t>pozednice : 32,0*(0,2*2+0,18*2)</t>
  </si>
  <si>
    <t>vaznice : 28,2*(0,2*4)</t>
  </si>
  <si>
    <t>krokev : 221,7*(0,2*2+0,18*2)</t>
  </si>
  <si>
    <t>vrcholová vaznice : 11,28*(0,26*2+0,24*2)</t>
  </si>
  <si>
    <t>kříž : 45*(0,12*2+0,18*2)</t>
  </si>
  <si>
    <t>kleština : (36,75+9,1+4,5)*(0,18*2+0,14*2)</t>
  </si>
  <si>
    <t>vzpěra : 30,0*(0,2*2+0,18*2)</t>
  </si>
  <si>
    <t>vzpěra : 10,48*(0,17*4)</t>
  </si>
  <si>
    <t>sloupek : 5,26*(0,27*2+0,22*2)</t>
  </si>
  <si>
    <t>kráče : 26,13*(0,26*2+0,22*2)</t>
  </si>
  <si>
    <t>trám : 11,64*(0,18*2+0,16*2)</t>
  </si>
  <si>
    <t>trámy věže : 4*(0,15*4)</t>
  </si>
  <si>
    <t>pásek : 9,5*(0,15*4)</t>
  </si>
  <si>
    <t>764-R002</t>
  </si>
  <si>
    <t>Oprava, broušení a nový nátěr sanktusové věžičky</t>
  </si>
  <si>
    <t>povrchová úprava a případné opravy plechového povrchu : 1</t>
  </si>
  <si>
    <t>764-R001</t>
  </si>
  <si>
    <t>Demontáž vedení hromosvodu</t>
  </si>
  <si>
    <t>Dodávka a montáž hromosvodu, vč. revize</t>
  </si>
  <si>
    <t>979951111R00</t>
  </si>
  <si>
    <t>Výkup kovů - železný šrot tl. do 4 mm</t>
  </si>
  <si>
    <t>979990161R00</t>
  </si>
  <si>
    <t>Poplatek za likvidaci (spalovna) - dřevo, skupina odpadu 170201</t>
  </si>
  <si>
    <t>8,08+15,53</t>
  </si>
  <si>
    <t>979990201R00</t>
  </si>
  <si>
    <t>Poplatek za uložení suti - azbestocementové výrobky, skupina odpadu 170605</t>
  </si>
  <si>
    <t>979081111R00R</t>
  </si>
  <si>
    <t>Odvoz suti a vybour. hmot na skládku do 25 km</t>
  </si>
  <si>
    <t>Včetně naložení na dopravní prostředek a složení na skládku, bez poplatku za skládku.</t>
  </si>
  <si>
    <t>33,09065-6,48</t>
  </si>
  <si>
    <t>979087011R00R</t>
  </si>
  <si>
    <t>Odvoz konstrukcí z AZC na skládku do 25 km</t>
  </si>
  <si>
    <t>997006004</t>
  </si>
  <si>
    <t>Pytlování nebezpečného odpadu ze střešních šablon s obsahem azbestu</t>
  </si>
  <si>
    <t>979011111R00R</t>
  </si>
  <si>
    <t>Svislá doprava suti a vybour. hmot za 3.NP vč. přesunu vaků s demontovanou azbest. krytinou</t>
  </si>
  <si>
    <t>Přesun suti</t>
  </si>
  <si>
    <t>POL8_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</si>
  <si>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</si>
  <si>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</si>
  <si>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</si>
  <si>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</si>
  <si>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</si>
  <si>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</si>
  <si>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</si>
  <si>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</si>
  <si>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ochranná opatření na náhrobcích, ochranné zabednění navazujících konstrukcí : 1</t>
  </si>
  <si>
    <t>005122010R</t>
  </si>
  <si>
    <t xml:space="preserve">Provoz objednatele </t>
  </si>
  <si>
    <t>005123 R</t>
  </si>
  <si>
    <t>Územní vlivy</t>
  </si>
  <si>
    <t>SUM</t>
  </si>
  <si>
    <t>Poznámky uchazeče k zadání</t>
  </si>
  <si>
    <t>POPUZIV</t>
  </si>
  <si>
    <t>END</t>
  </si>
  <si>
    <t>Popis stavby: Kostel sv. Jiří Dolní Čermná</t>
  </si>
  <si>
    <t>Popis rozpočtu: Oprava střechy a krovu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</si>
</sst>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70"/>
  <sheetViews>
    <sheetView showGridLines="0" tabSelected="1" topLeftCell="B1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2" t="s">
        <v>24</v>
      </c>
      <c r="C2" s="113"/>
      <c r="D2" s="114"/>
      <c r="E2" s="115" t="s">
        <v>45</v>
      </c>
      <c r="F2" s="116"/>
      <c r="G2" s="116"/>
      <c r="H2" s="116"/>
      <c r="I2" s="116"/>
      <c r="J2" s="117"/>
      <c r="O2" s="1"/>
    </row>
    <row r="3" spans="1:15" ht="27" customHeight="1">
      <c r="A3" s="2"/>
      <c r="B3" s="118" t="s">
        <v>46</v>
      </c>
      <c r="C3" s="113"/>
      <c r="D3" s="119"/>
      <c r="E3" s="120"/>
      <c r="F3" s="121"/>
      <c r="G3" s="121"/>
      <c r="H3" s="121"/>
      <c r="I3" s="121"/>
      <c r="J3" s="122"/>
    </row>
    <row r="4" spans="1:15" ht="23.25" customHeight="1">
      <c r="A4" s="111">
        <v>491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SUMIF(F57:F66,A16,I57:I66)+SUMIF(F57:F66,"PSU",I57:I66)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SUMIF(F57:F66,A17,I57:I66)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SUMIF(F57:F66,A18,I57:I66)</f>
        <v>0</v>
      </c>
      <c r="J18" s="85"/>
    </row>
    <row r="19" spans="1:10" ht="23.25" customHeight="1">
      <c r="A19" s="198" t="s">
        <v>81</v>
      </c>
      <c r="B19" s="38" t="s">
        <v>29</v>
      </c>
      <c r="C19" s="62"/>
      <c r="D19" s="63"/>
      <c r="E19" s="83"/>
      <c r="F19" s="84"/>
      <c r="G19" s="83"/>
      <c r="H19" s="84"/>
      <c r="I19" s="83">
        <f>SUMIF(F57:F66,A19,I57:I66)</f>
        <v>0</v>
      </c>
      <c r="J19" s="85"/>
    </row>
    <row r="20" spans="1:10" ht="23.25" customHeight="1">
      <c r="A20" s="198" t="s">
        <v>80</v>
      </c>
      <c r="B20" s="38" t="s">
        <v>30</v>
      </c>
      <c r="C20" s="62"/>
      <c r="D20" s="63"/>
      <c r="E20" s="83"/>
      <c r="F20" s="84"/>
      <c r="G20" s="83"/>
      <c r="H20" s="84"/>
      <c r="I20" s="83">
        <f>SUMIF(F57:F66,A20,I57:I66)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>
      <c r="A33" s="2"/>
      <c r="B33" s="2"/>
      <c r="J33" s="9"/>
    </row>
    <row r="34" spans="1:52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>
      <c r="A39" s="137">
        <v>1</v>
      </c>
      <c r="B39" s="147" t="s">
        <v>48</v>
      </c>
      <c r="C39" s="148"/>
      <c r="D39" s="148"/>
      <c r="E39" s="148"/>
      <c r="F39" s="149">
        <f>'01 01 Pol'!AE193</f>
        <v>0</v>
      </c>
      <c r="G39" s="150">
        <f>'01 01 Pol'!AF193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52" ht="25.5" hidden="1" customHeight="1">
      <c r="A40" s="137">
        <v>2</v>
      </c>
      <c r="B40" s="153" t="s">
        <v>43</v>
      </c>
      <c r="C40" s="154" t="s">
        <v>45</v>
      </c>
      <c r="D40" s="154"/>
      <c r="E40" s="154"/>
      <c r="F40" s="155">
        <f>'01 01 Pol'!AE193</f>
        <v>0</v>
      </c>
      <c r="G40" s="156">
        <f>'01 01 Pol'!AF193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52" ht="25.5" hidden="1" customHeight="1">
      <c r="A41" s="137">
        <v>3</v>
      </c>
      <c r="B41" s="158" t="s">
        <v>43</v>
      </c>
      <c r="C41" s="148" t="s">
        <v>44</v>
      </c>
      <c r="D41" s="148"/>
      <c r="E41" s="148"/>
      <c r="F41" s="159">
        <f>'01 01 Pol'!AE193</f>
        <v>0</v>
      </c>
      <c r="G41" s="151">
        <f>'01 01 Pol'!AF193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52" ht="25.5" hidden="1" customHeight="1">
      <c r="A42" s="137"/>
      <c r="B42" s="160" t="s">
        <v>49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>
      <c r="A44" t="s">
        <v>51</v>
      </c>
      <c r="B44" t="s">
        <v>341</v>
      </c>
    </row>
    <row r="45" spans="1:52">
      <c r="A45" t="s">
        <v>52</v>
      </c>
    </row>
    <row r="46" spans="1:52">
      <c r="A46" t="s">
        <v>53</v>
      </c>
      <c r="B46" t="s">
        <v>342</v>
      </c>
    </row>
    <row r="47" spans="1:52">
      <c r="B47" s="177" t="s">
        <v>54</v>
      </c>
      <c r="C47" s="177"/>
      <c r="D47" s="177"/>
      <c r="E47" s="177"/>
      <c r="F47" s="177"/>
      <c r="G47" s="177"/>
      <c r="H47" s="177"/>
      <c r="I47" s="177"/>
      <c r="J47" s="177"/>
      <c r="AZ47" s="176" t="str">
        <f>B47</f>
        <v>Poznámky:</v>
      </c>
    </row>
    <row r="48" spans="1:52" ht="38.25">
      <c r="B48" s="177" t="s">
        <v>55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Součástí bouracích prací je ochrana stávajících částí stavby před poškozením, odvoz suti a vybouraných prvků a jejich likvidace v souladu s příslušnými právními předpisy a dodržování právních předpisů o ochraně zdraví a bezpečnosti práce.</v>
      </c>
    </row>
    <row r="49" spans="1:52" ht="25.5">
      <c r="B49" s="177" t="s">
        <v>56</v>
      </c>
      <c r="C49" s="177"/>
      <c r="D49" s="177"/>
      <c r="E49" s="177"/>
      <c r="F49" s="177"/>
      <c r="G49" s="177"/>
      <c r="H49" s="177"/>
      <c r="I49" s="177"/>
      <c r="J49" s="177"/>
      <c r="AZ49" s="176" t="str">
        <f>B49</f>
        <v>Součástí demontáže střešní krytiny a odvodňovacích prvků bude ochrana před zatékáním dešťové vody (sněhu) do stávajících konstrukcí objektu.</v>
      </c>
    </row>
    <row r="50" spans="1:52" ht="25.5">
      <c r="B50" s="177" t="s">
        <v>57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Při práci na střeše objektu budou přijata nezbytná bezpečnostní opatření vyplývající z provozu na navazujících zpevněných plochách a opatření k ochraně stávajících konstrukcí objektu</v>
      </c>
    </row>
    <row r="51" spans="1:52" ht="25.5">
      <c r="B51" s="177" t="s">
        <v>58</v>
      </c>
      <c r="C51" s="177"/>
      <c r="D51" s="177"/>
      <c r="E51" s="177"/>
      <c r="F51" s="177"/>
      <c r="G51" s="177"/>
      <c r="H51" s="177"/>
      <c r="I51" s="177"/>
      <c r="J51" s="177"/>
      <c r="AZ51" s="176" t="str">
        <f>B51</f>
        <v>Případné obchodní názvy výrobků v rozpočtu pouze ilustrují technické a bezpečnostní vlastnosti výrobku, použity mohou být výrobky se stejnými parametry.</v>
      </c>
    </row>
    <row r="54" spans="1:52" ht="15.75">
      <c r="B54" s="178" t="s">
        <v>59</v>
      </c>
    </row>
    <row r="56" spans="1:52" ht="25.5" customHeight="1">
      <c r="A56" s="180"/>
      <c r="B56" s="183" t="s">
        <v>18</v>
      </c>
      <c r="C56" s="183" t="s">
        <v>6</v>
      </c>
      <c r="D56" s="184"/>
      <c r="E56" s="184"/>
      <c r="F56" s="185" t="s">
        <v>60</v>
      </c>
      <c r="G56" s="185"/>
      <c r="H56" s="185"/>
      <c r="I56" s="185" t="s">
        <v>31</v>
      </c>
      <c r="J56" s="185" t="s">
        <v>0</v>
      </c>
    </row>
    <row r="57" spans="1:52" ht="36.75" customHeight="1">
      <c r="A57" s="181"/>
      <c r="B57" s="186" t="s">
        <v>61</v>
      </c>
      <c r="C57" s="187" t="s">
        <v>62</v>
      </c>
      <c r="D57" s="188"/>
      <c r="E57" s="188"/>
      <c r="F57" s="194" t="s">
        <v>26</v>
      </c>
      <c r="G57" s="195"/>
      <c r="H57" s="195"/>
      <c r="I57" s="195">
        <f>'01 01 Pol'!G8</f>
        <v>0</v>
      </c>
      <c r="J57" s="192" t="str">
        <f>IF(I67=0,"",I57/I67*100)</f>
        <v/>
      </c>
    </row>
    <row r="58" spans="1:52" ht="36.75" customHeight="1">
      <c r="A58" s="181"/>
      <c r="B58" s="186" t="s">
        <v>63</v>
      </c>
      <c r="C58" s="187" t="s">
        <v>64</v>
      </c>
      <c r="D58" s="188"/>
      <c r="E58" s="188"/>
      <c r="F58" s="194" t="s">
        <v>26</v>
      </c>
      <c r="G58" s="195"/>
      <c r="H58" s="195"/>
      <c r="I58" s="195">
        <f>'01 01 Pol'!G14</f>
        <v>0</v>
      </c>
      <c r="J58" s="192" t="str">
        <f>IF(I67=0,"",I58/I67*100)</f>
        <v/>
      </c>
    </row>
    <row r="59" spans="1:52" ht="36.75" customHeight="1">
      <c r="A59" s="181"/>
      <c r="B59" s="186" t="s">
        <v>65</v>
      </c>
      <c r="C59" s="187" t="s">
        <v>66</v>
      </c>
      <c r="D59" s="188"/>
      <c r="E59" s="188"/>
      <c r="F59" s="194" t="s">
        <v>27</v>
      </c>
      <c r="G59" s="195"/>
      <c r="H59" s="195"/>
      <c r="I59" s="195">
        <f>'01 01 Pol'!G16</f>
        <v>0</v>
      </c>
      <c r="J59" s="192" t="str">
        <f>IF(I67=0,"",I59/I67*100)</f>
        <v/>
      </c>
    </row>
    <row r="60" spans="1:52" ht="36.75" customHeight="1">
      <c r="A60" s="181"/>
      <c r="B60" s="186" t="s">
        <v>67</v>
      </c>
      <c r="C60" s="187" t="s">
        <v>68</v>
      </c>
      <c r="D60" s="188"/>
      <c r="E60" s="188"/>
      <c r="F60" s="194" t="s">
        <v>27</v>
      </c>
      <c r="G60" s="195"/>
      <c r="H60" s="195"/>
      <c r="I60" s="195">
        <f>'01 01 Pol'!G20</f>
        <v>0</v>
      </c>
      <c r="J60" s="192" t="str">
        <f>IF(I67=0,"",I60/I67*100)</f>
        <v/>
      </c>
    </row>
    <row r="61" spans="1:52" ht="36.75" customHeight="1">
      <c r="A61" s="181"/>
      <c r="B61" s="186" t="s">
        <v>69</v>
      </c>
      <c r="C61" s="187" t="s">
        <v>70</v>
      </c>
      <c r="D61" s="188"/>
      <c r="E61" s="188"/>
      <c r="F61" s="194" t="s">
        <v>27</v>
      </c>
      <c r="G61" s="195"/>
      <c r="H61" s="195"/>
      <c r="I61" s="195">
        <f>'01 01 Pol'!G78</f>
        <v>0</v>
      </c>
      <c r="J61" s="192" t="str">
        <f>IF(I67=0,"",I61/I67*100)</f>
        <v/>
      </c>
    </row>
    <row r="62" spans="1:52" ht="36.75" customHeight="1">
      <c r="A62" s="181"/>
      <c r="B62" s="186" t="s">
        <v>71</v>
      </c>
      <c r="C62" s="187" t="s">
        <v>72</v>
      </c>
      <c r="D62" s="188"/>
      <c r="E62" s="188"/>
      <c r="F62" s="194" t="s">
        <v>27</v>
      </c>
      <c r="G62" s="195"/>
      <c r="H62" s="195"/>
      <c r="I62" s="195">
        <f>'01 01 Pol'!G149</f>
        <v>0</v>
      </c>
      <c r="J62" s="192" t="str">
        <f>IF(I67=0,"",I62/I67*100)</f>
        <v/>
      </c>
    </row>
    <row r="63" spans="1:52" ht="36.75" customHeight="1">
      <c r="A63" s="181"/>
      <c r="B63" s="186" t="s">
        <v>73</v>
      </c>
      <c r="C63" s="187" t="s">
        <v>74</v>
      </c>
      <c r="D63" s="188"/>
      <c r="E63" s="188"/>
      <c r="F63" s="194" t="s">
        <v>27</v>
      </c>
      <c r="G63" s="195"/>
      <c r="H63" s="195"/>
      <c r="I63" s="195">
        <f>'01 01 Pol'!G153</f>
        <v>0</v>
      </c>
      <c r="J63" s="192" t="str">
        <f>IF(I67=0,"",I63/I67*100)</f>
        <v/>
      </c>
    </row>
    <row r="64" spans="1:52" ht="36.75" customHeight="1">
      <c r="A64" s="181"/>
      <c r="B64" s="186" t="s">
        <v>75</v>
      </c>
      <c r="C64" s="187" t="s">
        <v>76</v>
      </c>
      <c r="D64" s="188"/>
      <c r="E64" s="188"/>
      <c r="F64" s="194" t="s">
        <v>28</v>
      </c>
      <c r="G64" s="195"/>
      <c r="H64" s="195"/>
      <c r="I64" s="195">
        <f>'01 01 Pol'!G172</f>
        <v>0</v>
      </c>
      <c r="J64" s="192" t="str">
        <f>IF(I67=0,"",I64/I67*100)</f>
        <v/>
      </c>
    </row>
    <row r="65" spans="1:10" ht="36.75" customHeight="1">
      <c r="A65" s="181"/>
      <c r="B65" s="186" t="s">
        <v>77</v>
      </c>
      <c r="C65" s="187" t="s">
        <v>78</v>
      </c>
      <c r="D65" s="188"/>
      <c r="E65" s="188"/>
      <c r="F65" s="194" t="s">
        <v>79</v>
      </c>
      <c r="G65" s="195"/>
      <c r="H65" s="195"/>
      <c r="I65" s="195">
        <f>'01 01 Pol'!G175</f>
        <v>0</v>
      </c>
      <c r="J65" s="192" t="str">
        <f>IF(I67=0,"",I65/I67*100)</f>
        <v/>
      </c>
    </row>
    <row r="66" spans="1:10" ht="36.75" customHeight="1">
      <c r="A66" s="181"/>
      <c r="B66" s="186" t="s">
        <v>80</v>
      </c>
      <c r="C66" s="187" t="s">
        <v>30</v>
      </c>
      <c r="D66" s="188"/>
      <c r="E66" s="188"/>
      <c r="F66" s="194" t="s">
        <v>80</v>
      </c>
      <c r="G66" s="195"/>
      <c r="H66" s="195"/>
      <c r="I66" s="195">
        <f>'01 01 Pol'!G186</f>
        <v>0</v>
      </c>
      <c r="J66" s="192" t="str">
        <f>IF(I67=0,"",I66/I67*100)</f>
        <v/>
      </c>
    </row>
    <row r="67" spans="1:10" ht="25.5" customHeight="1">
      <c r="A67" s="182"/>
      <c r="B67" s="189" t="s">
        <v>1</v>
      </c>
      <c r="C67" s="190"/>
      <c r="D67" s="191"/>
      <c r="E67" s="191"/>
      <c r="F67" s="196"/>
      <c r="G67" s="197"/>
      <c r="H67" s="197"/>
      <c r="I67" s="197">
        <f>SUM(I57:I66)</f>
        <v>0</v>
      </c>
      <c r="J67" s="193">
        <f>SUM(J57:J66)</f>
        <v>0</v>
      </c>
    </row>
    <row r="68" spans="1:10">
      <c r="F68" s="135"/>
      <c r="G68" s="135"/>
      <c r="H68" s="135"/>
      <c r="I68" s="135"/>
      <c r="J68" s="136"/>
    </row>
    <row r="69" spans="1:10">
      <c r="F69" s="135"/>
      <c r="G69" s="135"/>
      <c r="H69" s="135"/>
      <c r="I69" s="135"/>
      <c r="J69" s="136"/>
    </row>
    <row r="70" spans="1:10">
      <c r="F70" s="135"/>
      <c r="G70" s="135"/>
      <c r="H70" s="135"/>
      <c r="I70" s="135"/>
      <c r="J7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B48:J48"/>
    <mergeCell ref="B49:J49"/>
    <mergeCell ref="B50:J50"/>
    <mergeCell ref="B51:J51"/>
    <mergeCell ref="C57:E57"/>
    <mergeCell ref="C39:E39"/>
    <mergeCell ref="C40:E40"/>
    <mergeCell ref="C41:E41"/>
    <mergeCell ref="B42:E42"/>
    <mergeCell ref="B47:J4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82</v>
      </c>
    </row>
    <row r="2" spans="1:60" ht="24.95" customHeight="1">
      <c r="A2" s="200" t="s">
        <v>8</v>
      </c>
      <c r="B2" s="49"/>
      <c r="C2" s="203" t="s">
        <v>45</v>
      </c>
      <c r="D2" s="201"/>
      <c r="E2" s="201"/>
      <c r="F2" s="201"/>
      <c r="G2" s="202"/>
      <c r="AG2" t="s">
        <v>83</v>
      </c>
    </row>
    <row r="3" spans="1:60" ht="24.95" customHeight="1">
      <c r="A3" s="200" t="s">
        <v>9</v>
      </c>
      <c r="B3" s="49"/>
      <c r="C3" s="203"/>
      <c r="D3" s="201"/>
      <c r="E3" s="201"/>
      <c r="F3" s="201"/>
      <c r="G3" s="202"/>
      <c r="AC3" s="179" t="s">
        <v>83</v>
      </c>
      <c r="AG3" t="s">
        <v>84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85</v>
      </c>
    </row>
    <row r="5" spans="1:60">
      <c r="D5" s="10"/>
    </row>
    <row r="6" spans="1:60" ht="38.25">
      <c r="A6" s="210" t="s">
        <v>86</v>
      </c>
      <c r="B6" s="212" t="s">
        <v>87</v>
      </c>
      <c r="C6" s="212" t="s">
        <v>88</v>
      </c>
      <c r="D6" s="211" t="s">
        <v>89</v>
      </c>
      <c r="E6" s="210" t="s">
        <v>90</v>
      </c>
      <c r="F6" s="209" t="s">
        <v>91</v>
      </c>
      <c r="G6" s="210" t="s">
        <v>31</v>
      </c>
      <c r="H6" s="213" t="s">
        <v>32</v>
      </c>
      <c r="I6" s="213" t="s">
        <v>92</v>
      </c>
      <c r="J6" s="213" t="s">
        <v>33</v>
      </c>
      <c r="K6" s="213" t="s">
        <v>93</v>
      </c>
      <c r="L6" s="213" t="s">
        <v>94</v>
      </c>
      <c r="M6" s="213" t="s">
        <v>95</v>
      </c>
      <c r="N6" s="213" t="s">
        <v>96</v>
      </c>
      <c r="O6" s="213" t="s">
        <v>97</v>
      </c>
      <c r="P6" s="213" t="s">
        <v>98</v>
      </c>
      <c r="Q6" s="213" t="s">
        <v>99</v>
      </c>
      <c r="R6" s="213" t="s">
        <v>100</v>
      </c>
      <c r="S6" s="213" t="s">
        <v>101</v>
      </c>
      <c r="T6" s="213" t="s">
        <v>102</v>
      </c>
      <c r="U6" s="213" t="s">
        <v>103</v>
      </c>
      <c r="V6" s="213" t="s">
        <v>104</v>
      </c>
      <c r="W6" s="213" t="s">
        <v>105</v>
      </c>
      <c r="X6" s="213" t="s">
        <v>106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>
      <c r="A8" s="243" t="s">
        <v>107</v>
      </c>
      <c r="B8" s="244" t="s">
        <v>61</v>
      </c>
      <c r="C8" s="265" t="s">
        <v>62</v>
      </c>
      <c r="D8" s="245"/>
      <c r="E8" s="246"/>
      <c r="F8" s="247"/>
      <c r="G8" s="248">
        <f>SUMIF(AG9:AG13,"&lt;&gt;NOR",G9:G13)</f>
        <v>0</v>
      </c>
      <c r="H8" s="242"/>
      <c r="I8" s="242">
        <f>SUM(I9:I13)</f>
        <v>0</v>
      </c>
      <c r="J8" s="242"/>
      <c r="K8" s="242">
        <f>SUM(K9:K13)</f>
        <v>0</v>
      </c>
      <c r="L8" s="242"/>
      <c r="M8" s="242">
        <f>SUM(M9:M13)</f>
        <v>0</v>
      </c>
      <c r="N8" s="241"/>
      <c r="O8" s="241">
        <f>SUM(O9:O13)</f>
        <v>17.48</v>
      </c>
      <c r="P8" s="241"/>
      <c r="Q8" s="241">
        <f>SUM(Q9:Q13)</f>
        <v>0</v>
      </c>
      <c r="R8" s="242"/>
      <c r="S8" s="242"/>
      <c r="T8" s="242"/>
      <c r="U8" s="242"/>
      <c r="V8" s="242">
        <f>SUM(V9:V13)</f>
        <v>218.4</v>
      </c>
      <c r="W8" s="242"/>
      <c r="X8" s="242"/>
      <c r="AG8" t="s">
        <v>108</v>
      </c>
    </row>
    <row r="9" spans="1:60" outlineLevel="1">
      <c r="A9" s="256">
        <v>1</v>
      </c>
      <c r="B9" s="257" t="s">
        <v>109</v>
      </c>
      <c r="C9" s="266" t="s">
        <v>110</v>
      </c>
      <c r="D9" s="258" t="s">
        <v>111</v>
      </c>
      <c r="E9" s="259">
        <v>910</v>
      </c>
      <c r="F9" s="260"/>
      <c r="G9" s="261">
        <f>ROUND(E9*F9,2)</f>
        <v>0</v>
      </c>
      <c r="H9" s="235"/>
      <c r="I9" s="234">
        <f>ROUND(E9*H9,2)</f>
        <v>0</v>
      </c>
      <c r="J9" s="235"/>
      <c r="K9" s="234">
        <f>ROUND(E9*J9,2)</f>
        <v>0</v>
      </c>
      <c r="L9" s="234">
        <v>21</v>
      </c>
      <c r="M9" s="234">
        <f>G9*(1+L9/100)</f>
        <v>0</v>
      </c>
      <c r="N9" s="233">
        <v>1.8380000000000001E-2</v>
      </c>
      <c r="O9" s="233">
        <f>ROUND(E9*N9,2)</f>
        <v>16.73</v>
      </c>
      <c r="P9" s="233">
        <v>0</v>
      </c>
      <c r="Q9" s="233">
        <f>ROUND(E9*P9,2)</f>
        <v>0</v>
      </c>
      <c r="R9" s="234"/>
      <c r="S9" s="234" t="s">
        <v>112</v>
      </c>
      <c r="T9" s="234" t="s">
        <v>112</v>
      </c>
      <c r="U9" s="234">
        <v>0.12</v>
      </c>
      <c r="V9" s="234">
        <f>ROUND(E9*U9,2)</f>
        <v>109.2</v>
      </c>
      <c r="W9" s="234"/>
      <c r="X9" s="234" t="s">
        <v>113</v>
      </c>
      <c r="Y9" s="214"/>
      <c r="Z9" s="214"/>
      <c r="AA9" s="214"/>
      <c r="AB9" s="214"/>
      <c r="AC9" s="214"/>
      <c r="AD9" s="214"/>
      <c r="AE9" s="214"/>
      <c r="AF9" s="214"/>
      <c r="AG9" s="214" t="s">
        <v>114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50">
        <v>2</v>
      </c>
      <c r="B10" s="251" t="s">
        <v>115</v>
      </c>
      <c r="C10" s="267" t="s">
        <v>116</v>
      </c>
      <c r="D10" s="252" t="s">
        <v>111</v>
      </c>
      <c r="E10" s="253">
        <v>910</v>
      </c>
      <c r="F10" s="254"/>
      <c r="G10" s="255">
        <f>ROUND(E10*F10,2)</f>
        <v>0</v>
      </c>
      <c r="H10" s="235"/>
      <c r="I10" s="234">
        <f>ROUND(E10*H10,2)</f>
        <v>0</v>
      </c>
      <c r="J10" s="235"/>
      <c r="K10" s="234">
        <f>ROUND(E10*J10,2)</f>
        <v>0</v>
      </c>
      <c r="L10" s="234">
        <v>21</v>
      </c>
      <c r="M10" s="234">
        <f>G10*(1+L10/100)</f>
        <v>0</v>
      </c>
      <c r="N10" s="233">
        <v>0</v>
      </c>
      <c r="O10" s="233">
        <f>ROUND(E10*N10,2)</f>
        <v>0</v>
      </c>
      <c r="P10" s="233">
        <v>0</v>
      </c>
      <c r="Q10" s="233">
        <f>ROUND(E10*P10,2)</f>
        <v>0</v>
      </c>
      <c r="R10" s="234"/>
      <c r="S10" s="234" t="s">
        <v>112</v>
      </c>
      <c r="T10" s="234" t="s">
        <v>112</v>
      </c>
      <c r="U10" s="234">
        <v>0.11</v>
      </c>
      <c r="V10" s="234">
        <f>ROUND(E10*U10,2)</f>
        <v>100.1</v>
      </c>
      <c r="W10" s="234"/>
      <c r="X10" s="234" t="s">
        <v>113</v>
      </c>
      <c r="Y10" s="214"/>
      <c r="Z10" s="214"/>
      <c r="AA10" s="214"/>
      <c r="AB10" s="214"/>
      <c r="AC10" s="214"/>
      <c r="AD10" s="214"/>
      <c r="AE10" s="214"/>
      <c r="AF10" s="214"/>
      <c r="AG10" s="214" t="s">
        <v>114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>
      <c r="A11" s="231"/>
      <c r="B11" s="232"/>
      <c r="C11" s="268" t="s">
        <v>117</v>
      </c>
      <c r="D11" s="236"/>
      <c r="E11" s="237">
        <v>910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118</v>
      </c>
      <c r="AH11" s="214">
        <v>5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50">
        <v>3</v>
      </c>
      <c r="B12" s="251" t="s">
        <v>119</v>
      </c>
      <c r="C12" s="267" t="s">
        <v>120</v>
      </c>
      <c r="D12" s="252" t="s">
        <v>111</v>
      </c>
      <c r="E12" s="253">
        <v>910</v>
      </c>
      <c r="F12" s="254"/>
      <c r="G12" s="255">
        <f>ROUND(E12*F12,2)</f>
        <v>0</v>
      </c>
      <c r="H12" s="235"/>
      <c r="I12" s="234">
        <f>ROUND(E12*H12,2)</f>
        <v>0</v>
      </c>
      <c r="J12" s="235"/>
      <c r="K12" s="234">
        <f>ROUND(E12*J12,2)</f>
        <v>0</v>
      </c>
      <c r="L12" s="234">
        <v>21</v>
      </c>
      <c r="M12" s="234">
        <f>G12*(1+L12/100)</f>
        <v>0</v>
      </c>
      <c r="N12" s="233">
        <v>8.1999999999999998E-4</v>
      </c>
      <c r="O12" s="233">
        <f>ROUND(E12*N12,2)</f>
        <v>0.75</v>
      </c>
      <c r="P12" s="233">
        <v>0</v>
      </c>
      <c r="Q12" s="233">
        <f>ROUND(E12*P12,2)</f>
        <v>0</v>
      </c>
      <c r="R12" s="234"/>
      <c r="S12" s="234" t="s">
        <v>121</v>
      </c>
      <c r="T12" s="234" t="s">
        <v>122</v>
      </c>
      <c r="U12" s="234">
        <v>0.01</v>
      </c>
      <c r="V12" s="234">
        <f>ROUND(E12*U12,2)</f>
        <v>9.1</v>
      </c>
      <c r="W12" s="234"/>
      <c r="X12" s="234" t="s">
        <v>113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114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31"/>
      <c r="B13" s="232"/>
      <c r="C13" s="268" t="s">
        <v>117</v>
      </c>
      <c r="D13" s="236"/>
      <c r="E13" s="237">
        <v>910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118</v>
      </c>
      <c r="AH13" s="214">
        <v>5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>
      <c r="A14" s="243" t="s">
        <v>107</v>
      </c>
      <c r="B14" s="244" t="s">
        <v>63</v>
      </c>
      <c r="C14" s="265" t="s">
        <v>64</v>
      </c>
      <c r="D14" s="245"/>
      <c r="E14" s="246"/>
      <c r="F14" s="247"/>
      <c r="G14" s="248">
        <f>SUMIF(AG15:AG15,"&lt;&gt;NOR",G15:G15)</f>
        <v>0</v>
      </c>
      <c r="H14" s="242"/>
      <c r="I14" s="242">
        <f>SUM(I15:I15)</f>
        <v>0</v>
      </c>
      <c r="J14" s="242"/>
      <c r="K14" s="242">
        <f>SUM(K15:K15)</f>
        <v>0</v>
      </c>
      <c r="L14" s="242"/>
      <c r="M14" s="242">
        <f>SUM(M15:M15)</f>
        <v>0</v>
      </c>
      <c r="N14" s="241"/>
      <c r="O14" s="241">
        <f>SUM(O15:O15)</f>
        <v>0</v>
      </c>
      <c r="P14" s="241"/>
      <c r="Q14" s="241">
        <f>SUM(Q15:Q15)</f>
        <v>0</v>
      </c>
      <c r="R14" s="242"/>
      <c r="S14" s="242"/>
      <c r="T14" s="242"/>
      <c r="U14" s="242"/>
      <c r="V14" s="242">
        <f>SUM(V15:V15)</f>
        <v>45.03</v>
      </c>
      <c r="W14" s="242"/>
      <c r="X14" s="242"/>
      <c r="AG14" t="s">
        <v>108</v>
      </c>
    </row>
    <row r="15" spans="1:60" outlineLevel="1">
      <c r="A15" s="256">
        <v>4</v>
      </c>
      <c r="B15" s="257" t="s">
        <v>123</v>
      </c>
      <c r="C15" s="266" t="s">
        <v>124</v>
      </c>
      <c r="D15" s="258" t="s">
        <v>125</v>
      </c>
      <c r="E15" s="259">
        <v>17.472000000000001</v>
      </c>
      <c r="F15" s="260"/>
      <c r="G15" s="261">
        <f>ROUND(E15*F15,2)</f>
        <v>0</v>
      </c>
      <c r="H15" s="235"/>
      <c r="I15" s="234">
        <f>ROUND(E15*H15,2)</f>
        <v>0</v>
      </c>
      <c r="J15" s="235"/>
      <c r="K15" s="234">
        <f>ROUND(E15*J15,2)</f>
        <v>0</v>
      </c>
      <c r="L15" s="234">
        <v>21</v>
      </c>
      <c r="M15" s="234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4"/>
      <c r="S15" s="234" t="s">
        <v>112</v>
      </c>
      <c r="T15" s="234" t="s">
        <v>112</v>
      </c>
      <c r="U15" s="234">
        <v>2.577</v>
      </c>
      <c r="V15" s="234">
        <f>ROUND(E15*U15,2)</f>
        <v>45.03</v>
      </c>
      <c r="W15" s="234"/>
      <c r="X15" s="234" t="s">
        <v>126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127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>
      <c r="A16" s="243" t="s">
        <v>107</v>
      </c>
      <c r="B16" s="244" t="s">
        <v>65</v>
      </c>
      <c r="C16" s="265" t="s">
        <v>66</v>
      </c>
      <c r="D16" s="245"/>
      <c r="E16" s="246"/>
      <c r="F16" s="247"/>
      <c r="G16" s="248">
        <f>SUMIF(AG17:AG19,"&lt;&gt;NOR",G17:G19)</f>
        <v>0</v>
      </c>
      <c r="H16" s="242"/>
      <c r="I16" s="242">
        <f>SUM(I17:I19)</f>
        <v>0</v>
      </c>
      <c r="J16" s="242"/>
      <c r="K16" s="242">
        <f>SUM(K17:K19)</f>
        <v>0</v>
      </c>
      <c r="L16" s="242"/>
      <c r="M16" s="242">
        <f>SUM(M17:M19)</f>
        <v>0</v>
      </c>
      <c r="N16" s="241"/>
      <c r="O16" s="241">
        <f>SUM(O17:O19)</f>
        <v>0</v>
      </c>
      <c r="P16" s="241"/>
      <c r="Q16" s="241">
        <f>SUM(Q17:Q19)</f>
        <v>0</v>
      </c>
      <c r="R16" s="242"/>
      <c r="S16" s="242"/>
      <c r="T16" s="242"/>
      <c r="U16" s="242"/>
      <c r="V16" s="242">
        <f>SUM(V17:V19)</f>
        <v>21.18</v>
      </c>
      <c r="W16" s="242"/>
      <c r="X16" s="242"/>
      <c r="AG16" t="s">
        <v>108</v>
      </c>
    </row>
    <row r="17" spans="1:60" ht="22.5" outlineLevel="1">
      <c r="A17" s="256">
        <v>5</v>
      </c>
      <c r="B17" s="257" t="s">
        <v>128</v>
      </c>
      <c r="C17" s="266" t="s">
        <v>129</v>
      </c>
      <c r="D17" s="258" t="s">
        <v>111</v>
      </c>
      <c r="E17" s="259">
        <v>706</v>
      </c>
      <c r="F17" s="260"/>
      <c r="G17" s="261">
        <f>ROUND(E17*F17,2)</f>
        <v>0</v>
      </c>
      <c r="H17" s="235"/>
      <c r="I17" s="234">
        <f>ROUND(E17*H17,2)</f>
        <v>0</v>
      </c>
      <c r="J17" s="235"/>
      <c r="K17" s="234">
        <f>ROUND(E17*J17,2)</f>
        <v>0</v>
      </c>
      <c r="L17" s="234">
        <v>21</v>
      </c>
      <c r="M17" s="234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4"/>
      <c r="S17" s="234" t="s">
        <v>112</v>
      </c>
      <c r="T17" s="234" t="s">
        <v>112</v>
      </c>
      <c r="U17" s="234">
        <v>0.03</v>
      </c>
      <c r="V17" s="234">
        <f>ROUND(E17*U17,2)</f>
        <v>21.18</v>
      </c>
      <c r="W17" s="234"/>
      <c r="X17" s="234" t="s">
        <v>113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114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>
      <c r="A18" s="250">
        <v>6</v>
      </c>
      <c r="B18" s="251" t="s">
        <v>130</v>
      </c>
      <c r="C18" s="267" t="s">
        <v>131</v>
      </c>
      <c r="D18" s="252" t="s">
        <v>111</v>
      </c>
      <c r="E18" s="253">
        <v>811.9</v>
      </c>
      <c r="F18" s="254"/>
      <c r="G18" s="255">
        <f>ROUND(E18*F18,2)</f>
        <v>0</v>
      </c>
      <c r="H18" s="235"/>
      <c r="I18" s="234">
        <f>ROUND(E18*H18,2)</f>
        <v>0</v>
      </c>
      <c r="J18" s="235"/>
      <c r="K18" s="234">
        <f>ROUND(E18*J18,2)</f>
        <v>0</v>
      </c>
      <c r="L18" s="234">
        <v>21</v>
      </c>
      <c r="M18" s="234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4"/>
      <c r="S18" s="234" t="s">
        <v>121</v>
      </c>
      <c r="T18" s="234" t="s">
        <v>122</v>
      </c>
      <c r="U18" s="234">
        <v>0</v>
      </c>
      <c r="V18" s="234">
        <f>ROUND(E18*U18,2)</f>
        <v>0</v>
      </c>
      <c r="W18" s="234"/>
      <c r="X18" s="234" t="s">
        <v>113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114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31"/>
      <c r="B19" s="232"/>
      <c r="C19" s="268" t="s">
        <v>132</v>
      </c>
      <c r="D19" s="236"/>
      <c r="E19" s="237">
        <v>811.9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118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>
      <c r="A20" s="243" t="s">
        <v>107</v>
      </c>
      <c r="B20" s="244" t="s">
        <v>67</v>
      </c>
      <c r="C20" s="265" t="s">
        <v>68</v>
      </c>
      <c r="D20" s="245"/>
      <c r="E20" s="246"/>
      <c r="F20" s="247"/>
      <c r="G20" s="248">
        <f>SUMIF(AG21:AG77,"&lt;&gt;NOR",G21:G77)</f>
        <v>0</v>
      </c>
      <c r="H20" s="242"/>
      <c r="I20" s="242">
        <f>SUM(I21:I77)</f>
        <v>0</v>
      </c>
      <c r="J20" s="242"/>
      <c r="K20" s="242">
        <f>SUM(K21:K77)</f>
        <v>0</v>
      </c>
      <c r="L20" s="242"/>
      <c r="M20" s="242">
        <f>SUM(M21:M77)</f>
        <v>0</v>
      </c>
      <c r="N20" s="241"/>
      <c r="O20" s="241">
        <f>SUM(O21:O77)</f>
        <v>20.86</v>
      </c>
      <c r="P20" s="241"/>
      <c r="Q20" s="241">
        <f>SUM(Q21:Q77)</f>
        <v>26.13</v>
      </c>
      <c r="R20" s="242"/>
      <c r="S20" s="242"/>
      <c r="T20" s="242"/>
      <c r="U20" s="242"/>
      <c r="V20" s="242">
        <f>SUM(V21:V77)</f>
        <v>781.06999999999994</v>
      </c>
      <c r="W20" s="242"/>
      <c r="X20" s="242"/>
      <c r="AG20" t="s">
        <v>108</v>
      </c>
    </row>
    <row r="21" spans="1:60" outlineLevel="1">
      <c r="A21" s="250">
        <v>7</v>
      </c>
      <c r="B21" s="251" t="s">
        <v>133</v>
      </c>
      <c r="C21" s="267" t="s">
        <v>134</v>
      </c>
      <c r="D21" s="252" t="s">
        <v>135</v>
      </c>
      <c r="E21" s="253">
        <v>485.54</v>
      </c>
      <c r="F21" s="254"/>
      <c r="G21" s="255">
        <f>ROUND(E21*F21,2)</f>
        <v>0</v>
      </c>
      <c r="H21" s="235"/>
      <c r="I21" s="234">
        <f>ROUND(E21*H21,2)</f>
        <v>0</v>
      </c>
      <c r="J21" s="235"/>
      <c r="K21" s="234">
        <f>ROUND(E21*J21,2)</f>
        <v>0</v>
      </c>
      <c r="L21" s="234">
        <v>21</v>
      </c>
      <c r="M21" s="234">
        <f>G21*(1+L21/100)</f>
        <v>0</v>
      </c>
      <c r="N21" s="233">
        <v>0</v>
      </c>
      <c r="O21" s="233">
        <f>ROUND(E21*N21,2)</f>
        <v>0</v>
      </c>
      <c r="P21" s="233">
        <v>3.2000000000000001E-2</v>
      </c>
      <c r="Q21" s="233">
        <f>ROUND(E21*P21,2)</f>
        <v>15.54</v>
      </c>
      <c r="R21" s="234"/>
      <c r="S21" s="234" t="s">
        <v>112</v>
      </c>
      <c r="T21" s="234" t="s">
        <v>112</v>
      </c>
      <c r="U21" s="234">
        <v>0.18</v>
      </c>
      <c r="V21" s="234">
        <f>ROUND(E21*U21,2)</f>
        <v>87.4</v>
      </c>
      <c r="W21" s="234"/>
      <c r="X21" s="234" t="s">
        <v>113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114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31"/>
      <c r="B22" s="232"/>
      <c r="C22" s="268" t="s">
        <v>136</v>
      </c>
      <c r="D22" s="236"/>
      <c r="E22" s="237"/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14"/>
      <c r="Z22" s="214"/>
      <c r="AA22" s="214"/>
      <c r="AB22" s="214"/>
      <c r="AC22" s="214"/>
      <c r="AD22" s="214"/>
      <c r="AE22" s="214"/>
      <c r="AF22" s="214"/>
      <c r="AG22" s="214" t="s">
        <v>118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31"/>
      <c r="B23" s="232"/>
      <c r="C23" s="268" t="s">
        <v>137</v>
      </c>
      <c r="D23" s="236"/>
      <c r="E23" s="237">
        <v>32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118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31"/>
      <c r="B24" s="232"/>
      <c r="C24" s="268" t="s">
        <v>138</v>
      </c>
      <c r="D24" s="236"/>
      <c r="E24" s="237">
        <v>28.2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14"/>
      <c r="Z24" s="214"/>
      <c r="AA24" s="214"/>
      <c r="AB24" s="214"/>
      <c r="AC24" s="214"/>
      <c r="AD24" s="214"/>
      <c r="AE24" s="214"/>
      <c r="AF24" s="214"/>
      <c r="AG24" s="214" t="s">
        <v>118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1"/>
      <c r="B25" s="232"/>
      <c r="C25" s="268" t="s">
        <v>139</v>
      </c>
      <c r="D25" s="236"/>
      <c r="E25" s="237">
        <v>221.7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118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1"/>
      <c r="B26" s="232"/>
      <c r="C26" s="268" t="s">
        <v>140</v>
      </c>
      <c r="D26" s="236"/>
      <c r="E26" s="237">
        <v>11.28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14"/>
      <c r="Z26" s="214"/>
      <c r="AA26" s="214"/>
      <c r="AB26" s="214"/>
      <c r="AC26" s="214"/>
      <c r="AD26" s="214"/>
      <c r="AE26" s="214"/>
      <c r="AF26" s="214"/>
      <c r="AG26" s="214" t="s">
        <v>118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31"/>
      <c r="B27" s="232"/>
      <c r="C27" s="268" t="s">
        <v>141</v>
      </c>
      <c r="D27" s="236"/>
      <c r="E27" s="237">
        <v>45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118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31"/>
      <c r="B28" s="232"/>
      <c r="C28" s="268" t="s">
        <v>142</v>
      </c>
      <c r="D28" s="236"/>
      <c r="E28" s="237">
        <v>50.35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14"/>
      <c r="Z28" s="214"/>
      <c r="AA28" s="214"/>
      <c r="AB28" s="214"/>
      <c r="AC28" s="214"/>
      <c r="AD28" s="214"/>
      <c r="AE28" s="214"/>
      <c r="AF28" s="214"/>
      <c r="AG28" s="214" t="s">
        <v>118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31"/>
      <c r="B29" s="232"/>
      <c r="C29" s="268" t="s">
        <v>143</v>
      </c>
      <c r="D29" s="236"/>
      <c r="E29" s="237">
        <v>30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14"/>
      <c r="Z29" s="214"/>
      <c r="AA29" s="214"/>
      <c r="AB29" s="214"/>
      <c r="AC29" s="214"/>
      <c r="AD29" s="214"/>
      <c r="AE29" s="214"/>
      <c r="AF29" s="214"/>
      <c r="AG29" s="214" t="s">
        <v>118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1"/>
      <c r="B30" s="232"/>
      <c r="C30" s="268" t="s">
        <v>144</v>
      </c>
      <c r="D30" s="236"/>
      <c r="E30" s="237">
        <v>10.48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118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31"/>
      <c r="B31" s="232"/>
      <c r="C31" s="268" t="s">
        <v>145</v>
      </c>
      <c r="D31" s="236"/>
      <c r="E31" s="237">
        <v>5.26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14"/>
      <c r="Z31" s="214"/>
      <c r="AA31" s="214"/>
      <c r="AB31" s="214"/>
      <c r="AC31" s="214"/>
      <c r="AD31" s="214"/>
      <c r="AE31" s="214"/>
      <c r="AF31" s="214"/>
      <c r="AG31" s="214" t="s">
        <v>118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31"/>
      <c r="B32" s="232"/>
      <c r="C32" s="268" t="s">
        <v>146</v>
      </c>
      <c r="D32" s="236"/>
      <c r="E32" s="237">
        <v>26.13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118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31"/>
      <c r="B33" s="232"/>
      <c r="C33" s="268" t="s">
        <v>147</v>
      </c>
      <c r="D33" s="236"/>
      <c r="E33" s="237">
        <v>11.64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14"/>
      <c r="Z33" s="214"/>
      <c r="AA33" s="214"/>
      <c r="AB33" s="214"/>
      <c r="AC33" s="214"/>
      <c r="AD33" s="214"/>
      <c r="AE33" s="214"/>
      <c r="AF33" s="214"/>
      <c r="AG33" s="214" t="s">
        <v>118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1"/>
      <c r="B34" s="232"/>
      <c r="C34" s="268" t="s">
        <v>148</v>
      </c>
      <c r="D34" s="236"/>
      <c r="E34" s="237">
        <v>4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14"/>
      <c r="Z34" s="214"/>
      <c r="AA34" s="214"/>
      <c r="AB34" s="214"/>
      <c r="AC34" s="214"/>
      <c r="AD34" s="214"/>
      <c r="AE34" s="214"/>
      <c r="AF34" s="214"/>
      <c r="AG34" s="214" t="s">
        <v>118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31"/>
      <c r="B35" s="232"/>
      <c r="C35" s="268" t="s">
        <v>149</v>
      </c>
      <c r="D35" s="236"/>
      <c r="E35" s="237">
        <v>9.5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118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>
      <c r="A36" s="250">
        <v>8</v>
      </c>
      <c r="B36" s="251" t="s">
        <v>150</v>
      </c>
      <c r="C36" s="267" t="s">
        <v>151</v>
      </c>
      <c r="D36" s="252" t="s">
        <v>111</v>
      </c>
      <c r="E36" s="253">
        <v>706</v>
      </c>
      <c r="F36" s="254"/>
      <c r="G36" s="255">
        <f>ROUND(E36*F36,2)</f>
        <v>0</v>
      </c>
      <c r="H36" s="235"/>
      <c r="I36" s="234">
        <f>ROUND(E36*H36,2)</f>
        <v>0</v>
      </c>
      <c r="J36" s="235"/>
      <c r="K36" s="234">
        <f>ROUND(E36*J36,2)</f>
        <v>0</v>
      </c>
      <c r="L36" s="234">
        <v>21</v>
      </c>
      <c r="M36" s="234">
        <f>G36*(1+L36/100)</f>
        <v>0</v>
      </c>
      <c r="N36" s="233">
        <v>1.452E-2</v>
      </c>
      <c r="O36" s="233">
        <f>ROUND(E36*N36,2)</f>
        <v>10.25</v>
      </c>
      <c r="P36" s="233">
        <v>0</v>
      </c>
      <c r="Q36" s="233">
        <f>ROUND(E36*P36,2)</f>
        <v>0</v>
      </c>
      <c r="R36" s="234"/>
      <c r="S36" s="234" t="s">
        <v>112</v>
      </c>
      <c r="T36" s="234" t="s">
        <v>112</v>
      </c>
      <c r="U36" s="234">
        <v>0.27</v>
      </c>
      <c r="V36" s="234">
        <f>ROUND(E36*U36,2)</f>
        <v>190.62</v>
      </c>
      <c r="W36" s="234"/>
      <c r="X36" s="234" t="s">
        <v>113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114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1"/>
      <c r="B37" s="232"/>
      <c r="C37" s="268" t="s">
        <v>152</v>
      </c>
      <c r="D37" s="236"/>
      <c r="E37" s="237">
        <v>706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14"/>
      <c r="Z37" s="214"/>
      <c r="AA37" s="214"/>
      <c r="AB37" s="214"/>
      <c r="AC37" s="214"/>
      <c r="AD37" s="214"/>
      <c r="AE37" s="214"/>
      <c r="AF37" s="214"/>
      <c r="AG37" s="214" t="s">
        <v>118</v>
      </c>
      <c r="AH37" s="214">
        <v>5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50">
        <v>9</v>
      </c>
      <c r="B38" s="251" t="s">
        <v>153</v>
      </c>
      <c r="C38" s="267" t="s">
        <v>154</v>
      </c>
      <c r="D38" s="252" t="s">
        <v>111</v>
      </c>
      <c r="E38" s="253">
        <v>706</v>
      </c>
      <c r="F38" s="254"/>
      <c r="G38" s="255">
        <f>ROUND(E38*F38,2)</f>
        <v>0</v>
      </c>
      <c r="H38" s="235"/>
      <c r="I38" s="234">
        <f>ROUND(E38*H38,2)</f>
        <v>0</v>
      </c>
      <c r="J38" s="235"/>
      <c r="K38" s="234">
        <f>ROUND(E38*J38,2)</f>
        <v>0</v>
      </c>
      <c r="L38" s="234">
        <v>21</v>
      </c>
      <c r="M38" s="234">
        <f>G38*(1+L38/100)</f>
        <v>0</v>
      </c>
      <c r="N38" s="233">
        <v>0</v>
      </c>
      <c r="O38" s="233">
        <f>ROUND(E38*N38,2)</f>
        <v>0</v>
      </c>
      <c r="P38" s="233">
        <v>1.4999999999999999E-2</v>
      </c>
      <c r="Q38" s="233">
        <f>ROUND(E38*P38,2)</f>
        <v>10.59</v>
      </c>
      <c r="R38" s="234"/>
      <c r="S38" s="234" t="s">
        <v>112</v>
      </c>
      <c r="T38" s="234" t="s">
        <v>112</v>
      </c>
      <c r="U38" s="234">
        <v>0.09</v>
      </c>
      <c r="V38" s="234">
        <f>ROUND(E38*U38,2)</f>
        <v>63.54</v>
      </c>
      <c r="W38" s="234"/>
      <c r="X38" s="234" t="s">
        <v>113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114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31"/>
      <c r="B39" s="232"/>
      <c r="C39" s="268" t="s">
        <v>155</v>
      </c>
      <c r="D39" s="236"/>
      <c r="E39" s="237">
        <v>630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14"/>
      <c r="Z39" s="214"/>
      <c r="AA39" s="214"/>
      <c r="AB39" s="214"/>
      <c r="AC39" s="214"/>
      <c r="AD39" s="214"/>
      <c r="AE39" s="214"/>
      <c r="AF39" s="214"/>
      <c r="AG39" s="214" t="s">
        <v>118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31"/>
      <c r="B40" s="232"/>
      <c r="C40" s="268" t="s">
        <v>156</v>
      </c>
      <c r="D40" s="236"/>
      <c r="E40" s="237">
        <v>16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118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31"/>
      <c r="B41" s="232"/>
      <c r="C41" s="268" t="s">
        <v>157</v>
      </c>
      <c r="D41" s="236"/>
      <c r="E41" s="237">
        <v>60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118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50">
        <v>10</v>
      </c>
      <c r="B42" s="251" t="s">
        <v>158</v>
      </c>
      <c r="C42" s="267" t="s">
        <v>159</v>
      </c>
      <c r="D42" s="252" t="s">
        <v>135</v>
      </c>
      <c r="E42" s="253">
        <v>485.54</v>
      </c>
      <c r="F42" s="254"/>
      <c r="G42" s="255">
        <f>ROUND(E42*F42,2)</f>
        <v>0</v>
      </c>
      <c r="H42" s="235"/>
      <c r="I42" s="234">
        <f>ROUND(E42*H42,2)</f>
        <v>0</v>
      </c>
      <c r="J42" s="235"/>
      <c r="K42" s="234">
        <f>ROUND(E42*J42,2)</f>
        <v>0</v>
      </c>
      <c r="L42" s="234">
        <v>21</v>
      </c>
      <c r="M42" s="234">
        <f>G42*(1+L42/100)</f>
        <v>0</v>
      </c>
      <c r="N42" s="233">
        <v>2.5500000000000002E-3</v>
      </c>
      <c r="O42" s="233">
        <f>ROUND(E42*N42,2)</f>
        <v>1.24</v>
      </c>
      <c r="P42" s="233">
        <v>0</v>
      </c>
      <c r="Q42" s="233">
        <f>ROUND(E42*P42,2)</f>
        <v>0</v>
      </c>
      <c r="R42" s="234"/>
      <c r="S42" s="234" t="s">
        <v>121</v>
      </c>
      <c r="T42" s="234" t="s">
        <v>122</v>
      </c>
      <c r="U42" s="234">
        <v>0.83</v>
      </c>
      <c r="V42" s="234">
        <f>ROUND(E42*U42,2)</f>
        <v>403</v>
      </c>
      <c r="W42" s="234"/>
      <c r="X42" s="234" t="s">
        <v>113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114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>
      <c r="A43" s="231"/>
      <c r="B43" s="232"/>
      <c r="C43" s="269" t="s">
        <v>160</v>
      </c>
      <c r="D43" s="263"/>
      <c r="E43" s="263"/>
      <c r="F43" s="263"/>
      <c r="G43" s="263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14"/>
      <c r="Z43" s="214"/>
      <c r="AA43" s="214"/>
      <c r="AB43" s="214"/>
      <c r="AC43" s="214"/>
      <c r="AD43" s="214"/>
      <c r="AE43" s="214"/>
      <c r="AF43" s="214"/>
      <c r="AG43" s="214" t="s">
        <v>161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62" t="str">
        <f>C43</f>
        <v>Oprava bude prováděna tak, aby zůstal zachován konstrukční model krovu a pokud možno původní typy spojení trámů.</v>
      </c>
      <c r="BB43" s="214"/>
      <c r="BC43" s="214"/>
      <c r="BD43" s="214"/>
      <c r="BE43" s="214"/>
      <c r="BF43" s="214"/>
      <c r="BG43" s="214"/>
      <c r="BH43" s="214"/>
    </row>
    <row r="44" spans="1:60" ht="22.5" outlineLevel="1">
      <c r="A44" s="231"/>
      <c r="B44" s="232"/>
      <c r="C44" s="268" t="s">
        <v>162</v>
      </c>
      <c r="D44" s="236"/>
      <c r="E44" s="237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118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31"/>
      <c r="B45" s="232"/>
      <c r="C45" s="268" t="s">
        <v>136</v>
      </c>
      <c r="D45" s="236"/>
      <c r="E45" s="237"/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14"/>
      <c r="Z45" s="214"/>
      <c r="AA45" s="214"/>
      <c r="AB45" s="214"/>
      <c r="AC45" s="214"/>
      <c r="AD45" s="214"/>
      <c r="AE45" s="214"/>
      <c r="AF45" s="214"/>
      <c r="AG45" s="214" t="s">
        <v>118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31"/>
      <c r="B46" s="232"/>
      <c r="C46" s="268" t="s">
        <v>137</v>
      </c>
      <c r="D46" s="236"/>
      <c r="E46" s="237">
        <v>32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118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31"/>
      <c r="B47" s="232"/>
      <c r="C47" s="268" t="s">
        <v>138</v>
      </c>
      <c r="D47" s="236"/>
      <c r="E47" s="237">
        <v>28.2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14"/>
      <c r="Z47" s="214"/>
      <c r="AA47" s="214"/>
      <c r="AB47" s="214"/>
      <c r="AC47" s="214"/>
      <c r="AD47" s="214"/>
      <c r="AE47" s="214"/>
      <c r="AF47" s="214"/>
      <c r="AG47" s="214" t="s">
        <v>118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1"/>
      <c r="B48" s="232"/>
      <c r="C48" s="268" t="s">
        <v>139</v>
      </c>
      <c r="D48" s="236"/>
      <c r="E48" s="237">
        <v>221.7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118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1"/>
      <c r="B49" s="232"/>
      <c r="C49" s="268" t="s">
        <v>140</v>
      </c>
      <c r="D49" s="236"/>
      <c r="E49" s="237">
        <v>11.28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14"/>
      <c r="Z49" s="214"/>
      <c r="AA49" s="214"/>
      <c r="AB49" s="214"/>
      <c r="AC49" s="214"/>
      <c r="AD49" s="214"/>
      <c r="AE49" s="214"/>
      <c r="AF49" s="214"/>
      <c r="AG49" s="214" t="s">
        <v>118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31"/>
      <c r="B50" s="232"/>
      <c r="C50" s="268" t="s">
        <v>141</v>
      </c>
      <c r="D50" s="236"/>
      <c r="E50" s="237">
        <v>45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118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31"/>
      <c r="B51" s="232"/>
      <c r="C51" s="268" t="s">
        <v>142</v>
      </c>
      <c r="D51" s="236"/>
      <c r="E51" s="237">
        <v>50.35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14"/>
      <c r="Z51" s="214"/>
      <c r="AA51" s="214"/>
      <c r="AB51" s="214"/>
      <c r="AC51" s="214"/>
      <c r="AD51" s="214"/>
      <c r="AE51" s="214"/>
      <c r="AF51" s="214"/>
      <c r="AG51" s="214" t="s">
        <v>118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31"/>
      <c r="B52" s="232"/>
      <c r="C52" s="268" t="s">
        <v>143</v>
      </c>
      <c r="D52" s="236"/>
      <c r="E52" s="237">
        <v>30</v>
      </c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118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31"/>
      <c r="B53" s="232"/>
      <c r="C53" s="268" t="s">
        <v>144</v>
      </c>
      <c r="D53" s="236"/>
      <c r="E53" s="237">
        <v>10.48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118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1"/>
      <c r="B54" s="232"/>
      <c r="C54" s="268" t="s">
        <v>145</v>
      </c>
      <c r="D54" s="236"/>
      <c r="E54" s="237">
        <v>5.26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14"/>
      <c r="Z54" s="214"/>
      <c r="AA54" s="214"/>
      <c r="AB54" s="214"/>
      <c r="AC54" s="214"/>
      <c r="AD54" s="214"/>
      <c r="AE54" s="214"/>
      <c r="AF54" s="214"/>
      <c r="AG54" s="214" t="s">
        <v>118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31"/>
      <c r="B55" s="232"/>
      <c r="C55" s="268" t="s">
        <v>146</v>
      </c>
      <c r="D55" s="236"/>
      <c r="E55" s="237">
        <v>26.13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118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1"/>
      <c r="B56" s="232"/>
      <c r="C56" s="268" t="s">
        <v>147</v>
      </c>
      <c r="D56" s="236"/>
      <c r="E56" s="237">
        <v>11.64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14"/>
      <c r="Z56" s="214"/>
      <c r="AA56" s="214"/>
      <c r="AB56" s="214"/>
      <c r="AC56" s="214"/>
      <c r="AD56" s="214"/>
      <c r="AE56" s="214"/>
      <c r="AF56" s="214"/>
      <c r="AG56" s="214" t="s">
        <v>118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31"/>
      <c r="B57" s="232"/>
      <c r="C57" s="268" t="s">
        <v>148</v>
      </c>
      <c r="D57" s="236"/>
      <c r="E57" s="237">
        <v>4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118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31"/>
      <c r="B58" s="232"/>
      <c r="C58" s="268" t="s">
        <v>149</v>
      </c>
      <c r="D58" s="236"/>
      <c r="E58" s="237">
        <v>9.5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14"/>
      <c r="Z58" s="214"/>
      <c r="AA58" s="214"/>
      <c r="AB58" s="214"/>
      <c r="AC58" s="214"/>
      <c r="AD58" s="214"/>
      <c r="AE58" s="214"/>
      <c r="AF58" s="214"/>
      <c r="AG58" s="214" t="s">
        <v>118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>
      <c r="A59" s="256">
        <v>11</v>
      </c>
      <c r="B59" s="257" t="s">
        <v>163</v>
      </c>
      <c r="C59" s="266" t="s">
        <v>164</v>
      </c>
      <c r="D59" s="258" t="s">
        <v>165</v>
      </c>
      <c r="E59" s="259">
        <v>1</v>
      </c>
      <c r="F59" s="260"/>
      <c r="G59" s="261">
        <f>ROUND(E59*F59,2)</f>
        <v>0</v>
      </c>
      <c r="H59" s="235"/>
      <c r="I59" s="234">
        <f>ROUND(E59*H59,2)</f>
        <v>0</v>
      </c>
      <c r="J59" s="235"/>
      <c r="K59" s="234">
        <f>ROUND(E59*J59,2)</f>
        <v>0</v>
      </c>
      <c r="L59" s="234">
        <v>21</v>
      </c>
      <c r="M59" s="234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4"/>
      <c r="S59" s="234" t="s">
        <v>121</v>
      </c>
      <c r="T59" s="234" t="s">
        <v>122</v>
      </c>
      <c r="U59" s="234">
        <v>0</v>
      </c>
      <c r="V59" s="234">
        <f>ROUND(E59*U59,2)</f>
        <v>0</v>
      </c>
      <c r="W59" s="234"/>
      <c r="X59" s="234" t="s">
        <v>113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114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50">
        <v>12</v>
      </c>
      <c r="B60" s="251" t="s">
        <v>166</v>
      </c>
      <c r="C60" s="267" t="s">
        <v>167</v>
      </c>
      <c r="D60" s="252" t="s">
        <v>168</v>
      </c>
      <c r="E60" s="253">
        <v>14.52</v>
      </c>
      <c r="F60" s="254"/>
      <c r="G60" s="255">
        <f>ROUND(E60*F60,2)</f>
        <v>0</v>
      </c>
      <c r="H60" s="235"/>
      <c r="I60" s="234">
        <f>ROUND(E60*H60,2)</f>
        <v>0</v>
      </c>
      <c r="J60" s="235"/>
      <c r="K60" s="234">
        <f>ROUND(E60*J60,2)</f>
        <v>0</v>
      </c>
      <c r="L60" s="234">
        <v>21</v>
      </c>
      <c r="M60" s="234">
        <f>G60*(1+L60/100)</f>
        <v>0</v>
      </c>
      <c r="N60" s="233">
        <v>0.55000000000000004</v>
      </c>
      <c r="O60" s="233">
        <f>ROUND(E60*N60,2)</f>
        <v>7.99</v>
      </c>
      <c r="P60" s="233">
        <v>0</v>
      </c>
      <c r="Q60" s="233">
        <f>ROUND(E60*P60,2)</f>
        <v>0</v>
      </c>
      <c r="R60" s="234"/>
      <c r="S60" s="234" t="s">
        <v>121</v>
      </c>
      <c r="T60" s="234" t="s">
        <v>112</v>
      </c>
      <c r="U60" s="234">
        <v>0</v>
      </c>
      <c r="V60" s="234">
        <f>ROUND(E60*U60,2)</f>
        <v>0</v>
      </c>
      <c r="W60" s="234"/>
      <c r="X60" s="234" t="s">
        <v>169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170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31"/>
      <c r="B61" s="232"/>
      <c r="C61" s="268" t="s">
        <v>136</v>
      </c>
      <c r="D61" s="236"/>
      <c r="E61" s="237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14"/>
      <c r="Z61" s="214"/>
      <c r="AA61" s="214"/>
      <c r="AB61" s="214"/>
      <c r="AC61" s="214"/>
      <c r="AD61" s="214"/>
      <c r="AE61" s="214"/>
      <c r="AF61" s="214"/>
      <c r="AG61" s="214" t="s">
        <v>118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31"/>
      <c r="B62" s="232"/>
      <c r="C62" s="268" t="s">
        <v>171</v>
      </c>
      <c r="D62" s="236"/>
      <c r="E62" s="237">
        <v>1.1499999999999999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118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1"/>
      <c r="B63" s="232"/>
      <c r="C63" s="268" t="s">
        <v>172</v>
      </c>
      <c r="D63" s="236"/>
      <c r="E63" s="237">
        <v>1.1299999999999999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14"/>
      <c r="Z63" s="214"/>
      <c r="AA63" s="214"/>
      <c r="AB63" s="214"/>
      <c r="AC63" s="214"/>
      <c r="AD63" s="214"/>
      <c r="AE63" s="214"/>
      <c r="AF63" s="214"/>
      <c r="AG63" s="214" t="s">
        <v>118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31"/>
      <c r="B64" s="232"/>
      <c r="C64" s="268" t="s">
        <v>173</v>
      </c>
      <c r="D64" s="236"/>
      <c r="E64" s="237">
        <v>7.98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118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31"/>
      <c r="B65" s="232"/>
      <c r="C65" s="268" t="s">
        <v>174</v>
      </c>
      <c r="D65" s="236"/>
      <c r="E65" s="237">
        <v>0.97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118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31"/>
      <c r="B66" s="232"/>
      <c r="C66" s="268" t="s">
        <v>175</v>
      </c>
      <c r="D66" s="236"/>
      <c r="E66" s="237">
        <v>1.27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118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31"/>
      <c r="B67" s="232"/>
      <c r="C67" s="268" t="s">
        <v>176</v>
      </c>
      <c r="D67" s="236"/>
      <c r="E67" s="237">
        <v>1.08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14"/>
      <c r="Z67" s="214"/>
      <c r="AA67" s="214"/>
      <c r="AB67" s="214"/>
      <c r="AC67" s="214"/>
      <c r="AD67" s="214"/>
      <c r="AE67" s="214"/>
      <c r="AF67" s="214"/>
      <c r="AG67" s="214" t="s">
        <v>118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1"/>
      <c r="B68" s="232"/>
      <c r="C68" s="268" t="s">
        <v>177</v>
      </c>
      <c r="D68" s="236"/>
      <c r="E68" s="237">
        <v>0.3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118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31"/>
      <c r="B69" s="232"/>
      <c r="C69" s="268" t="s">
        <v>178</v>
      </c>
      <c r="D69" s="236"/>
      <c r="E69" s="237">
        <v>0.34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14"/>
      <c r="Z69" s="214"/>
      <c r="AA69" s="214"/>
      <c r="AB69" s="214"/>
      <c r="AC69" s="214"/>
      <c r="AD69" s="214"/>
      <c r="AE69" s="214"/>
      <c r="AF69" s="214"/>
      <c r="AG69" s="214" t="s">
        <v>118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31"/>
      <c r="B70" s="232"/>
      <c r="C70" s="268" t="s">
        <v>179</v>
      </c>
      <c r="D70" s="236"/>
      <c r="E70" s="237">
        <v>0.09</v>
      </c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14"/>
      <c r="Z70" s="214"/>
      <c r="AA70" s="214"/>
      <c r="AB70" s="214"/>
      <c r="AC70" s="214"/>
      <c r="AD70" s="214"/>
      <c r="AE70" s="214"/>
      <c r="AF70" s="214"/>
      <c r="AG70" s="214" t="s">
        <v>118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31"/>
      <c r="B71" s="232"/>
      <c r="C71" s="268" t="s">
        <v>180</v>
      </c>
      <c r="D71" s="236"/>
      <c r="E71" s="237">
        <v>0.21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118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50">
        <v>13</v>
      </c>
      <c r="B72" s="251" t="s">
        <v>181</v>
      </c>
      <c r="C72" s="267" t="s">
        <v>182</v>
      </c>
      <c r="D72" s="252" t="s">
        <v>168</v>
      </c>
      <c r="E72" s="253">
        <v>2.5</v>
      </c>
      <c r="F72" s="254"/>
      <c r="G72" s="255">
        <f>ROUND(E72*F72,2)</f>
        <v>0</v>
      </c>
      <c r="H72" s="235"/>
      <c r="I72" s="234">
        <f>ROUND(E72*H72,2)</f>
        <v>0</v>
      </c>
      <c r="J72" s="235"/>
      <c r="K72" s="234">
        <f>ROUND(E72*J72,2)</f>
        <v>0</v>
      </c>
      <c r="L72" s="234">
        <v>21</v>
      </c>
      <c r="M72" s="234">
        <f>G72*(1+L72/100)</f>
        <v>0</v>
      </c>
      <c r="N72" s="233">
        <v>0.55000000000000004</v>
      </c>
      <c r="O72" s="233">
        <f>ROUND(E72*N72,2)</f>
        <v>1.38</v>
      </c>
      <c r="P72" s="233">
        <v>0</v>
      </c>
      <c r="Q72" s="233">
        <f>ROUND(E72*P72,2)</f>
        <v>0</v>
      </c>
      <c r="R72" s="234"/>
      <c r="S72" s="234" t="s">
        <v>121</v>
      </c>
      <c r="T72" s="234" t="s">
        <v>112</v>
      </c>
      <c r="U72" s="234">
        <v>0</v>
      </c>
      <c r="V72" s="234">
        <f>ROUND(E72*U72,2)</f>
        <v>0</v>
      </c>
      <c r="W72" s="234"/>
      <c r="X72" s="234" t="s">
        <v>169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170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1"/>
      <c r="B73" s="232"/>
      <c r="C73" s="268" t="s">
        <v>136</v>
      </c>
      <c r="D73" s="236"/>
      <c r="E73" s="237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118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1"/>
      <c r="B74" s="232"/>
      <c r="C74" s="268" t="s">
        <v>183</v>
      </c>
      <c r="D74" s="236"/>
      <c r="E74" s="237">
        <v>0.7</v>
      </c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14"/>
      <c r="Z74" s="214"/>
      <c r="AA74" s="214"/>
      <c r="AB74" s="214"/>
      <c r="AC74" s="214"/>
      <c r="AD74" s="214"/>
      <c r="AE74" s="214"/>
      <c r="AF74" s="214"/>
      <c r="AG74" s="214" t="s">
        <v>118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31"/>
      <c r="B75" s="232"/>
      <c r="C75" s="268" t="s">
        <v>184</v>
      </c>
      <c r="D75" s="236"/>
      <c r="E75" s="237">
        <v>0.31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118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1"/>
      <c r="B76" s="232"/>
      <c r="C76" s="268" t="s">
        <v>185</v>
      </c>
      <c r="D76" s="236"/>
      <c r="E76" s="237">
        <v>1.49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14"/>
      <c r="Z76" s="214"/>
      <c r="AA76" s="214"/>
      <c r="AB76" s="214"/>
      <c r="AC76" s="214"/>
      <c r="AD76" s="214"/>
      <c r="AE76" s="214"/>
      <c r="AF76" s="214"/>
      <c r="AG76" s="214" t="s">
        <v>118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1">
      <c r="A77" s="256">
        <v>14</v>
      </c>
      <c r="B77" s="257" t="s">
        <v>186</v>
      </c>
      <c r="C77" s="266" t="s">
        <v>187</v>
      </c>
      <c r="D77" s="258" t="s">
        <v>125</v>
      </c>
      <c r="E77" s="259">
        <v>20.850249999999999</v>
      </c>
      <c r="F77" s="260"/>
      <c r="G77" s="261">
        <f>ROUND(E77*F77,2)</f>
        <v>0</v>
      </c>
      <c r="H77" s="235"/>
      <c r="I77" s="234">
        <f>ROUND(E77*H77,2)</f>
        <v>0</v>
      </c>
      <c r="J77" s="235"/>
      <c r="K77" s="234">
        <f>ROUND(E77*J77,2)</f>
        <v>0</v>
      </c>
      <c r="L77" s="234">
        <v>21</v>
      </c>
      <c r="M77" s="234">
        <f>G77*(1+L77/100)</f>
        <v>0</v>
      </c>
      <c r="N77" s="233">
        <v>0</v>
      </c>
      <c r="O77" s="233">
        <f>ROUND(E77*N77,2)</f>
        <v>0</v>
      </c>
      <c r="P77" s="233">
        <v>0</v>
      </c>
      <c r="Q77" s="233">
        <f>ROUND(E77*P77,2)</f>
        <v>0</v>
      </c>
      <c r="R77" s="234"/>
      <c r="S77" s="234" t="s">
        <v>112</v>
      </c>
      <c r="T77" s="234" t="s">
        <v>112</v>
      </c>
      <c r="U77" s="234">
        <v>1.7509999999999999</v>
      </c>
      <c r="V77" s="234">
        <f>ROUND(E77*U77,2)</f>
        <v>36.51</v>
      </c>
      <c r="W77" s="234"/>
      <c r="X77" s="234" t="s">
        <v>126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127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>
      <c r="A78" s="243" t="s">
        <v>107</v>
      </c>
      <c r="B78" s="244" t="s">
        <v>69</v>
      </c>
      <c r="C78" s="265" t="s">
        <v>70</v>
      </c>
      <c r="D78" s="245"/>
      <c r="E78" s="246"/>
      <c r="F78" s="247"/>
      <c r="G78" s="248">
        <f>SUMIF(AG79:AG148,"&lt;&gt;NOR",G79:G148)</f>
        <v>0</v>
      </c>
      <c r="H78" s="242"/>
      <c r="I78" s="242">
        <f>SUM(I79:I148)</f>
        <v>0</v>
      </c>
      <c r="J78" s="242"/>
      <c r="K78" s="242">
        <f>SUM(K79:K148)</f>
        <v>0</v>
      </c>
      <c r="L78" s="242"/>
      <c r="M78" s="242">
        <f>SUM(M79:M148)</f>
        <v>0</v>
      </c>
      <c r="N78" s="241"/>
      <c r="O78" s="241">
        <f>SUM(O79:O148)</f>
        <v>3.379999999999999</v>
      </c>
      <c r="P78" s="241"/>
      <c r="Q78" s="241">
        <f>SUM(Q79:Q148)</f>
        <v>1.91</v>
      </c>
      <c r="R78" s="242"/>
      <c r="S78" s="242"/>
      <c r="T78" s="242"/>
      <c r="U78" s="242"/>
      <c r="V78" s="242">
        <f>SUM(V79:V148)</f>
        <v>1239.7500000000005</v>
      </c>
      <c r="W78" s="242"/>
      <c r="X78" s="242"/>
      <c r="AG78" t="s">
        <v>108</v>
      </c>
    </row>
    <row r="79" spans="1:60" outlineLevel="1">
      <c r="A79" s="250">
        <v>15</v>
      </c>
      <c r="B79" s="251" t="s">
        <v>188</v>
      </c>
      <c r="C79" s="267" t="s">
        <v>189</v>
      </c>
      <c r="D79" s="252" t="s">
        <v>135</v>
      </c>
      <c r="E79" s="253">
        <v>93.2</v>
      </c>
      <c r="F79" s="254"/>
      <c r="G79" s="255">
        <f>ROUND(E79*F79,2)</f>
        <v>0</v>
      </c>
      <c r="H79" s="235"/>
      <c r="I79" s="234">
        <f>ROUND(E79*H79,2)</f>
        <v>0</v>
      </c>
      <c r="J79" s="235"/>
      <c r="K79" s="234">
        <f>ROUND(E79*J79,2)</f>
        <v>0</v>
      </c>
      <c r="L79" s="234">
        <v>21</v>
      </c>
      <c r="M79" s="234">
        <f>G79*(1+L79/100)</f>
        <v>0</v>
      </c>
      <c r="N79" s="233">
        <v>2.14E-3</v>
      </c>
      <c r="O79" s="233">
        <f>ROUND(E79*N79,2)</f>
        <v>0.2</v>
      </c>
      <c r="P79" s="233">
        <v>0</v>
      </c>
      <c r="Q79" s="233">
        <f>ROUND(E79*P79,2)</f>
        <v>0</v>
      </c>
      <c r="R79" s="234"/>
      <c r="S79" s="234" t="s">
        <v>112</v>
      </c>
      <c r="T79" s="234" t="s">
        <v>112</v>
      </c>
      <c r="U79" s="234">
        <v>0.6018</v>
      </c>
      <c r="V79" s="234">
        <f>ROUND(E79*U79,2)</f>
        <v>56.09</v>
      </c>
      <c r="W79" s="234"/>
      <c r="X79" s="234" t="s">
        <v>113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114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31"/>
      <c r="B80" s="232"/>
      <c r="C80" s="268" t="s">
        <v>190</v>
      </c>
      <c r="D80" s="236"/>
      <c r="E80" s="237">
        <v>93.2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118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50">
        <v>16</v>
      </c>
      <c r="B81" s="251" t="s">
        <v>191</v>
      </c>
      <c r="C81" s="267" t="s">
        <v>192</v>
      </c>
      <c r="D81" s="252" t="s">
        <v>111</v>
      </c>
      <c r="E81" s="253">
        <v>630</v>
      </c>
      <c r="F81" s="254"/>
      <c r="G81" s="255">
        <f>ROUND(E81*F81,2)</f>
        <v>0</v>
      </c>
      <c r="H81" s="235"/>
      <c r="I81" s="234">
        <f>ROUND(E81*H81,2)</f>
        <v>0</v>
      </c>
      <c r="J81" s="235"/>
      <c r="K81" s="234">
        <f>ROUND(E81*J81,2)</f>
        <v>0</v>
      </c>
      <c r="L81" s="234">
        <v>21</v>
      </c>
      <c r="M81" s="234">
        <f>G81*(1+L81/100)</f>
        <v>0</v>
      </c>
      <c r="N81" s="233">
        <v>3.0699999999999998E-3</v>
      </c>
      <c r="O81" s="233">
        <f>ROUND(E81*N81,2)</f>
        <v>1.93</v>
      </c>
      <c r="P81" s="233">
        <v>0</v>
      </c>
      <c r="Q81" s="233">
        <f>ROUND(E81*P81,2)</f>
        <v>0</v>
      </c>
      <c r="R81" s="234"/>
      <c r="S81" s="234" t="s">
        <v>112</v>
      </c>
      <c r="T81" s="234" t="s">
        <v>112</v>
      </c>
      <c r="U81" s="234">
        <v>1.17</v>
      </c>
      <c r="V81" s="234">
        <f>ROUND(E81*U81,2)</f>
        <v>737.1</v>
      </c>
      <c r="W81" s="234"/>
      <c r="X81" s="234" t="s">
        <v>113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114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1">
      <c r="A82" s="231"/>
      <c r="B82" s="232"/>
      <c r="C82" s="269" t="s">
        <v>193</v>
      </c>
      <c r="D82" s="263"/>
      <c r="E82" s="263"/>
      <c r="F82" s="263"/>
      <c r="G82" s="263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161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62" t="str">
        <f>C82</f>
        <v>Položka obsahuje dodávku a montáž falcovaných hliníkových šablon na bednění včetně spojovacích prostředků.</v>
      </c>
      <c r="BB82" s="214"/>
      <c r="BC82" s="214"/>
      <c r="BD82" s="214"/>
      <c r="BE82" s="214"/>
      <c r="BF82" s="214"/>
      <c r="BG82" s="214"/>
      <c r="BH82" s="214"/>
    </row>
    <row r="83" spans="1:60" outlineLevel="1">
      <c r="A83" s="231"/>
      <c r="B83" s="232"/>
      <c r="C83" s="270" t="s">
        <v>194</v>
      </c>
      <c r="D83" s="264"/>
      <c r="E83" s="264"/>
      <c r="F83" s="264"/>
      <c r="G83" s="26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161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1"/>
      <c r="B84" s="232"/>
      <c r="C84" s="271" t="s">
        <v>195</v>
      </c>
      <c r="D84" s="238"/>
      <c r="E84" s="239"/>
      <c r="F84" s="240"/>
      <c r="G84" s="240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161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1"/>
      <c r="B85" s="232"/>
      <c r="C85" s="270" t="s">
        <v>196</v>
      </c>
      <c r="D85" s="264"/>
      <c r="E85" s="264"/>
      <c r="F85" s="264"/>
      <c r="G85" s="26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14"/>
      <c r="Z85" s="214"/>
      <c r="AA85" s="214"/>
      <c r="AB85" s="214"/>
      <c r="AC85" s="214"/>
      <c r="AD85" s="214"/>
      <c r="AE85" s="214"/>
      <c r="AF85" s="214"/>
      <c r="AG85" s="214" t="s">
        <v>161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1">
      <c r="A86" s="231"/>
      <c r="B86" s="232"/>
      <c r="C86" s="270" t="s">
        <v>197</v>
      </c>
      <c r="D86" s="264"/>
      <c r="E86" s="264"/>
      <c r="F86" s="264"/>
      <c r="G86" s="26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161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62" t="str">
        <f>C86</f>
        <v>-větraný hřeben samonosný (vč. větracího pásu) - délka hřebene 29,5m, délka nároží 35,5m, přechod. plech 13,5m</v>
      </c>
      <c r="BB86" s="214"/>
      <c r="BC86" s="214"/>
      <c r="BD86" s="214"/>
      <c r="BE86" s="214"/>
      <c r="BF86" s="214"/>
      <c r="BG86" s="214"/>
      <c r="BH86" s="214"/>
    </row>
    <row r="87" spans="1:60" outlineLevel="1">
      <c r="A87" s="231"/>
      <c r="B87" s="232"/>
      <c r="C87" s="270" t="s">
        <v>198</v>
      </c>
      <c r="D87" s="264"/>
      <c r="E87" s="264"/>
      <c r="F87" s="264"/>
      <c r="G87" s="26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14"/>
      <c r="Z87" s="214"/>
      <c r="AA87" s="214"/>
      <c r="AB87" s="214"/>
      <c r="AC87" s="214"/>
      <c r="AD87" s="214"/>
      <c r="AE87" s="214"/>
      <c r="AF87" s="214"/>
      <c r="AG87" s="214" t="s">
        <v>161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31"/>
      <c r="B88" s="232"/>
      <c r="C88" s="270" t="s">
        <v>199</v>
      </c>
      <c r="D88" s="264"/>
      <c r="E88" s="264"/>
      <c r="F88" s="264"/>
      <c r="G88" s="26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161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1"/>
      <c r="B89" s="232"/>
      <c r="C89" s="270" t="s">
        <v>200</v>
      </c>
      <c r="D89" s="264"/>
      <c r="E89" s="264"/>
      <c r="F89" s="264"/>
      <c r="G89" s="26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161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31"/>
      <c r="B90" s="232"/>
      <c r="C90" s="271" t="s">
        <v>195</v>
      </c>
      <c r="D90" s="238"/>
      <c r="E90" s="239"/>
      <c r="F90" s="240"/>
      <c r="G90" s="240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161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1">
      <c r="A91" s="231"/>
      <c r="B91" s="232"/>
      <c r="C91" s="270" t="s">
        <v>201</v>
      </c>
      <c r="D91" s="264"/>
      <c r="E91" s="264"/>
      <c r="F91" s="264"/>
      <c r="G91" s="26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14"/>
      <c r="Z91" s="214"/>
      <c r="AA91" s="214"/>
      <c r="AB91" s="214"/>
      <c r="AC91" s="214"/>
      <c r="AD91" s="214"/>
      <c r="AE91" s="214"/>
      <c r="AF91" s="214"/>
      <c r="AG91" s="214" t="s">
        <v>161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62" t="str">
        <f>C91</f>
        <v>Položka obsahuje dodávku a montáž falcovaných šablon včetně spojovacích prostředků s antikorozní úpravou.</v>
      </c>
      <c r="BB91" s="214"/>
      <c r="BC91" s="214"/>
      <c r="BD91" s="214"/>
      <c r="BE91" s="214"/>
      <c r="BF91" s="214"/>
      <c r="BG91" s="214"/>
      <c r="BH91" s="214"/>
    </row>
    <row r="92" spans="1:60" outlineLevel="1">
      <c r="A92" s="231"/>
      <c r="B92" s="232"/>
      <c r="C92" s="270" t="s">
        <v>202</v>
      </c>
      <c r="D92" s="264"/>
      <c r="E92" s="264"/>
      <c r="F92" s="264"/>
      <c r="G92" s="26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14"/>
      <c r="Z92" s="214"/>
      <c r="AA92" s="214"/>
      <c r="AB92" s="214"/>
      <c r="AC92" s="214"/>
      <c r="AD92" s="214"/>
      <c r="AE92" s="214"/>
      <c r="AF92" s="214"/>
      <c r="AG92" s="214" t="s">
        <v>161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31"/>
      <c r="B93" s="232"/>
      <c r="C93" s="270" t="s">
        <v>203</v>
      </c>
      <c r="D93" s="264"/>
      <c r="E93" s="264"/>
      <c r="F93" s="264"/>
      <c r="G93" s="26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161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50">
        <v>17</v>
      </c>
      <c r="B94" s="251" t="s">
        <v>204</v>
      </c>
      <c r="C94" s="267" t="s">
        <v>205</v>
      </c>
      <c r="D94" s="252" t="s">
        <v>111</v>
      </c>
      <c r="E94" s="253">
        <v>59</v>
      </c>
      <c r="F94" s="254"/>
      <c r="G94" s="255">
        <f>ROUND(E94*F94,2)</f>
        <v>0</v>
      </c>
      <c r="H94" s="235"/>
      <c r="I94" s="234">
        <f>ROUND(E94*H94,2)</f>
        <v>0</v>
      </c>
      <c r="J94" s="235"/>
      <c r="K94" s="234">
        <f>ROUND(E94*J94,2)</f>
        <v>0</v>
      </c>
      <c r="L94" s="234">
        <v>21</v>
      </c>
      <c r="M94" s="234">
        <f>G94*(1+L94/100)</f>
        <v>0</v>
      </c>
      <c r="N94" s="233">
        <v>2.2499999999999998E-3</v>
      </c>
      <c r="O94" s="233">
        <f>ROUND(E94*N94,2)</f>
        <v>0.13</v>
      </c>
      <c r="P94" s="233">
        <v>0</v>
      </c>
      <c r="Q94" s="233">
        <f>ROUND(E94*P94,2)</f>
        <v>0</v>
      </c>
      <c r="R94" s="234"/>
      <c r="S94" s="234" t="s">
        <v>112</v>
      </c>
      <c r="T94" s="234" t="s">
        <v>112</v>
      </c>
      <c r="U94" s="234">
        <v>1.36</v>
      </c>
      <c r="V94" s="234">
        <f>ROUND(E94*U94,2)</f>
        <v>80.239999999999995</v>
      </c>
      <c r="W94" s="234"/>
      <c r="X94" s="234" t="s">
        <v>113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114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31"/>
      <c r="B95" s="232"/>
      <c r="C95" s="268" t="s">
        <v>206</v>
      </c>
      <c r="D95" s="236"/>
      <c r="E95" s="237">
        <v>59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118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50">
        <v>18</v>
      </c>
      <c r="B96" s="251" t="s">
        <v>207</v>
      </c>
      <c r="C96" s="267" t="s">
        <v>208</v>
      </c>
      <c r="D96" s="252" t="s">
        <v>135</v>
      </c>
      <c r="E96" s="253">
        <v>53</v>
      </c>
      <c r="F96" s="254"/>
      <c r="G96" s="255">
        <f>ROUND(E96*F96,2)</f>
        <v>0</v>
      </c>
      <c r="H96" s="235"/>
      <c r="I96" s="234">
        <f>ROUND(E96*H96,2)</f>
        <v>0</v>
      </c>
      <c r="J96" s="235"/>
      <c r="K96" s="234">
        <f>ROUND(E96*J96,2)</f>
        <v>0</v>
      </c>
      <c r="L96" s="234">
        <v>21</v>
      </c>
      <c r="M96" s="234">
        <f>G96*(1+L96/100)</f>
        <v>0</v>
      </c>
      <c r="N96" s="233">
        <v>2.47E-3</v>
      </c>
      <c r="O96" s="233">
        <f>ROUND(E96*N96,2)</f>
        <v>0.13</v>
      </c>
      <c r="P96" s="233">
        <v>0</v>
      </c>
      <c r="Q96" s="233">
        <f>ROUND(E96*P96,2)</f>
        <v>0</v>
      </c>
      <c r="R96" s="234"/>
      <c r="S96" s="234" t="s">
        <v>112</v>
      </c>
      <c r="T96" s="234" t="s">
        <v>112</v>
      </c>
      <c r="U96" s="234">
        <v>0.28999999999999998</v>
      </c>
      <c r="V96" s="234">
        <f>ROUND(E96*U96,2)</f>
        <v>15.37</v>
      </c>
      <c r="W96" s="234"/>
      <c r="X96" s="234" t="s">
        <v>113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114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31"/>
      <c r="B97" s="232"/>
      <c r="C97" s="269" t="s">
        <v>209</v>
      </c>
      <c r="D97" s="263"/>
      <c r="E97" s="263"/>
      <c r="F97" s="263"/>
      <c r="G97" s="263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14"/>
      <c r="Z97" s="214"/>
      <c r="AA97" s="214"/>
      <c r="AB97" s="214"/>
      <c r="AC97" s="214"/>
      <c r="AD97" s="214"/>
      <c r="AE97" s="214"/>
      <c r="AF97" s="214"/>
      <c r="AG97" s="214" t="s">
        <v>161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31"/>
      <c r="B98" s="232"/>
      <c r="C98" s="268" t="s">
        <v>210</v>
      </c>
      <c r="D98" s="236"/>
      <c r="E98" s="237">
        <v>45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118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31"/>
      <c r="B99" s="232"/>
      <c r="C99" s="268" t="s">
        <v>211</v>
      </c>
      <c r="D99" s="236"/>
      <c r="E99" s="237">
        <v>8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14"/>
      <c r="Z99" s="214"/>
      <c r="AA99" s="214"/>
      <c r="AB99" s="214"/>
      <c r="AC99" s="214"/>
      <c r="AD99" s="214"/>
      <c r="AE99" s="214"/>
      <c r="AF99" s="214"/>
      <c r="AG99" s="214" t="s">
        <v>118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50">
        <v>19</v>
      </c>
      <c r="B100" s="251" t="s">
        <v>212</v>
      </c>
      <c r="C100" s="267" t="s">
        <v>213</v>
      </c>
      <c r="D100" s="252" t="s">
        <v>135</v>
      </c>
      <c r="E100" s="253">
        <v>93.2</v>
      </c>
      <c r="F100" s="254"/>
      <c r="G100" s="255">
        <f>ROUND(E100*F100,2)</f>
        <v>0</v>
      </c>
      <c r="H100" s="235"/>
      <c r="I100" s="234">
        <f>ROUND(E100*H100,2)</f>
        <v>0</v>
      </c>
      <c r="J100" s="235"/>
      <c r="K100" s="234">
        <f>ROUND(E100*J100,2)</f>
        <v>0</v>
      </c>
      <c r="L100" s="234">
        <v>21</v>
      </c>
      <c r="M100" s="234">
        <f>G100*(1+L100/100)</f>
        <v>0</v>
      </c>
      <c r="N100" s="233">
        <v>1.2099999999999999E-3</v>
      </c>
      <c r="O100" s="233">
        <f>ROUND(E100*N100,2)</f>
        <v>0.11</v>
      </c>
      <c r="P100" s="233">
        <v>0</v>
      </c>
      <c r="Q100" s="233">
        <f>ROUND(E100*P100,2)</f>
        <v>0</v>
      </c>
      <c r="R100" s="234"/>
      <c r="S100" s="234" t="s">
        <v>112</v>
      </c>
      <c r="T100" s="234" t="s">
        <v>112</v>
      </c>
      <c r="U100" s="234">
        <v>0.46400000000000002</v>
      </c>
      <c r="V100" s="234">
        <f>ROUND(E100*U100,2)</f>
        <v>43.24</v>
      </c>
      <c r="W100" s="234"/>
      <c r="X100" s="234" t="s">
        <v>113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114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ht="22.5" outlineLevel="1">
      <c r="A101" s="231"/>
      <c r="B101" s="232"/>
      <c r="C101" s="269" t="s">
        <v>214</v>
      </c>
      <c r="D101" s="263"/>
      <c r="E101" s="263"/>
      <c r="F101" s="263"/>
      <c r="G101" s="263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161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62" t="str">
        <f>C101</f>
        <v>Dodávka a montáž podokapního půlkruhového žlabu včetně háků, čel správkové barvy a spojení žlabu lepidlem. Barva hnědá, šedá, antracitová.</v>
      </c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1"/>
      <c r="B102" s="232"/>
      <c r="C102" s="268" t="s">
        <v>215</v>
      </c>
      <c r="D102" s="236"/>
      <c r="E102" s="237">
        <v>93.2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50">
        <v>20</v>
      </c>
      <c r="B103" s="251" t="s">
        <v>216</v>
      </c>
      <c r="C103" s="267" t="s">
        <v>217</v>
      </c>
      <c r="D103" s="252" t="s">
        <v>135</v>
      </c>
      <c r="E103" s="253">
        <v>93.2</v>
      </c>
      <c r="F103" s="254"/>
      <c r="G103" s="255">
        <f>ROUND(E103*F103,2)</f>
        <v>0</v>
      </c>
      <c r="H103" s="235"/>
      <c r="I103" s="234">
        <f>ROUND(E103*H103,2)</f>
        <v>0</v>
      </c>
      <c r="J103" s="235"/>
      <c r="K103" s="234">
        <f>ROUND(E103*J103,2)</f>
        <v>0</v>
      </c>
      <c r="L103" s="234">
        <v>21</v>
      </c>
      <c r="M103" s="234">
        <f>G103*(1+L103/100)</f>
        <v>0</v>
      </c>
      <c r="N103" s="233">
        <v>1.2999999999999999E-4</v>
      </c>
      <c r="O103" s="233">
        <f>ROUND(E103*N103,2)</f>
        <v>0.01</v>
      </c>
      <c r="P103" s="233">
        <v>0</v>
      </c>
      <c r="Q103" s="233">
        <f>ROUND(E103*P103,2)</f>
        <v>0</v>
      </c>
      <c r="R103" s="234"/>
      <c r="S103" s="234" t="s">
        <v>112</v>
      </c>
      <c r="T103" s="234" t="s">
        <v>112</v>
      </c>
      <c r="U103" s="234">
        <v>0.23</v>
      </c>
      <c r="V103" s="234">
        <f>ROUND(E103*U103,2)</f>
        <v>21.44</v>
      </c>
      <c r="W103" s="234"/>
      <c r="X103" s="234" t="s">
        <v>113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114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>
      <c r="A104" s="231"/>
      <c r="B104" s="232"/>
      <c r="C104" s="269" t="s">
        <v>218</v>
      </c>
      <c r="D104" s="263"/>
      <c r="E104" s="263"/>
      <c r="F104" s="263"/>
      <c r="G104" s="263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161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62" t="str">
        <f>C104</f>
        <v>Položka obsahuje dodávku a montáž okapové hliníkové šablony včetně spojovacích prostředků. V barvě tmavě hnědá, antracitová, tmavě červená, světle šedá a břidlicová.</v>
      </c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50">
        <v>21</v>
      </c>
      <c r="B105" s="251" t="s">
        <v>219</v>
      </c>
      <c r="C105" s="267" t="s">
        <v>220</v>
      </c>
      <c r="D105" s="252" t="s">
        <v>135</v>
      </c>
      <c r="E105" s="253">
        <v>65</v>
      </c>
      <c r="F105" s="254"/>
      <c r="G105" s="255">
        <f>ROUND(E105*F105,2)</f>
        <v>0</v>
      </c>
      <c r="H105" s="235"/>
      <c r="I105" s="234">
        <f>ROUND(E105*H105,2)</f>
        <v>0</v>
      </c>
      <c r="J105" s="235"/>
      <c r="K105" s="234">
        <f>ROUND(E105*J105,2)</f>
        <v>0</v>
      </c>
      <c r="L105" s="234">
        <v>21</v>
      </c>
      <c r="M105" s="234">
        <f>G105*(1+L105/100)</f>
        <v>0</v>
      </c>
      <c r="N105" s="233">
        <v>1.2999999999999999E-4</v>
      </c>
      <c r="O105" s="233">
        <f>ROUND(E105*N105,2)</f>
        <v>0.01</v>
      </c>
      <c r="P105" s="233">
        <v>0</v>
      </c>
      <c r="Q105" s="233">
        <f>ROUND(E105*P105,2)</f>
        <v>0</v>
      </c>
      <c r="R105" s="234"/>
      <c r="S105" s="234" t="s">
        <v>112</v>
      </c>
      <c r="T105" s="234" t="s">
        <v>112</v>
      </c>
      <c r="U105" s="234">
        <v>0.23</v>
      </c>
      <c r="V105" s="234">
        <f>ROUND(E105*U105,2)</f>
        <v>14.95</v>
      </c>
      <c r="W105" s="234"/>
      <c r="X105" s="234" t="s">
        <v>113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114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>
      <c r="A106" s="231"/>
      <c r="B106" s="232"/>
      <c r="C106" s="269" t="s">
        <v>221</v>
      </c>
      <c r="D106" s="263"/>
      <c r="E106" s="263"/>
      <c r="F106" s="263"/>
      <c r="G106" s="263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161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62" t="str">
        <f>C106</f>
        <v>Položka obsahuje dodávku a montáž hřebenové hliníkové šablony včetně spojovacích prostředků. V barvě tmavě hnědá, antracitová, tmavě červená, světle šedá a břidlicová.</v>
      </c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1"/>
      <c r="B107" s="232"/>
      <c r="C107" s="268" t="s">
        <v>222</v>
      </c>
      <c r="D107" s="236"/>
      <c r="E107" s="237">
        <v>29.5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1"/>
      <c r="B108" s="232"/>
      <c r="C108" s="268" t="s">
        <v>223</v>
      </c>
      <c r="D108" s="236"/>
      <c r="E108" s="237">
        <v>35.5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50">
        <v>22</v>
      </c>
      <c r="B109" s="251" t="s">
        <v>224</v>
      </c>
      <c r="C109" s="267" t="s">
        <v>225</v>
      </c>
      <c r="D109" s="252" t="s">
        <v>135</v>
      </c>
      <c r="E109" s="253">
        <v>93.2</v>
      </c>
      <c r="F109" s="254"/>
      <c r="G109" s="255">
        <f>ROUND(E109*F109,2)</f>
        <v>0</v>
      </c>
      <c r="H109" s="235"/>
      <c r="I109" s="234">
        <f>ROUND(E109*H109,2)</f>
        <v>0</v>
      </c>
      <c r="J109" s="235"/>
      <c r="K109" s="234">
        <f>ROUND(E109*J109,2)</f>
        <v>0</v>
      </c>
      <c r="L109" s="234">
        <v>21</v>
      </c>
      <c r="M109" s="234">
        <f>G109*(1+L109/100)</f>
        <v>0</v>
      </c>
      <c r="N109" s="233">
        <v>6.4999999999999997E-4</v>
      </c>
      <c r="O109" s="233">
        <f>ROUND(E109*N109,2)</f>
        <v>0.06</v>
      </c>
      <c r="P109" s="233">
        <v>0</v>
      </c>
      <c r="Q109" s="233">
        <f>ROUND(E109*P109,2)</f>
        <v>0</v>
      </c>
      <c r="R109" s="234"/>
      <c r="S109" s="234" t="s">
        <v>112</v>
      </c>
      <c r="T109" s="234" t="s">
        <v>112</v>
      </c>
      <c r="U109" s="234">
        <v>0.39033000000000001</v>
      </c>
      <c r="V109" s="234">
        <f>ROUND(E109*U109,2)</f>
        <v>36.380000000000003</v>
      </c>
      <c r="W109" s="234"/>
      <c r="X109" s="234" t="s">
        <v>113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114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1">
      <c r="A110" s="231"/>
      <c r="B110" s="232"/>
      <c r="C110" s="269" t="s">
        <v>226</v>
      </c>
      <c r="D110" s="263"/>
      <c r="E110" s="263"/>
      <c r="F110" s="263"/>
      <c r="G110" s="263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161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62" t="str">
        <f>C110</f>
        <v>Položka obsahuje dodávku a montáž podkladního hliníkového pásu pro falcované šablony včetně spojovacích prostředků.</v>
      </c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50">
        <v>23</v>
      </c>
      <c r="B111" s="251" t="s">
        <v>227</v>
      </c>
      <c r="C111" s="267" t="s">
        <v>228</v>
      </c>
      <c r="D111" s="252" t="s">
        <v>135</v>
      </c>
      <c r="E111" s="253">
        <v>93.2</v>
      </c>
      <c r="F111" s="254"/>
      <c r="G111" s="255">
        <f>ROUND(E111*F111,2)</f>
        <v>0</v>
      </c>
      <c r="H111" s="235"/>
      <c r="I111" s="234">
        <f>ROUND(E111*H111,2)</f>
        <v>0</v>
      </c>
      <c r="J111" s="235"/>
      <c r="K111" s="234">
        <f>ROUND(E111*J111,2)</f>
        <v>0</v>
      </c>
      <c r="L111" s="234">
        <v>21</v>
      </c>
      <c r="M111" s="234">
        <f>G111*(1+L111/100)</f>
        <v>0</v>
      </c>
      <c r="N111" s="233">
        <v>2.7E-4</v>
      </c>
      <c r="O111" s="233">
        <f>ROUND(E111*N111,2)</f>
        <v>0.03</v>
      </c>
      <c r="P111" s="233">
        <v>0</v>
      </c>
      <c r="Q111" s="233">
        <f>ROUND(E111*P111,2)</f>
        <v>0</v>
      </c>
      <c r="R111" s="234"/>
      <c r="S111" s="234" t="s">
        <v>112</v>
      </c>
      <c r="T111" s="234" t="s">
        <v>112</v>
      </c>
      <c r="U111" s="234">
        <v>0.08</v>
      </c>
      <c r="V111" s="234">
        <f>ROUND(E111*U111,2)</f>
        <v>7.46</v>
      </c>
      <c r="W111" s="234"/>
      <c r="X111" s="234" t="s">
        <v>113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114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31"/>
      <c r="B112" s="232"/>
      <c r="C112" s="269" t="s">
        <v>229</v>
      </c>
      <c r="D112" s="263"/>
      <c r="E112" s="263"/>
      <c r="F112" s="263"/>
      <c r="G112" s="263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161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>
      <c r="A113" s="250">
        <v>24</v>
      </c>
      <c r="B113" s="251" t="s">
        <v>230</v>
      </c>
      <c r="C113" s="267" t="s">
        <v>231</v>
      </c>
      <c r="D113" s="252" t="s">
        <v>111</v>
      </c>
      <c r="E113" s="253">
        <v>86.3</v>
      </c>
      <c r="F113" s="254"/>
      <c r="G113" s="255">
        <f>ROUND(E113*F113,2)</f>
        <v>0</v>
      </c>
      <c r="H113" s="235"/>
      <c r="I113" s="234">
        <f>ROUND(E113*H113,2)</f>
        <v>0</v>
      </c>
      <c r="J113" s="235"/>
      <c r="K113" s="234">
        <f>ROUND(E113*J113,2)</f>
        <v>0</v>
      </c>
      <c r="L113" s="234">
        <v>21</v>
      </c>
      <c r="M113" s="234">
        <f>G113*(1+L113/100)</f>
        <v>0</v>
      </c>
      <c r="N113" s="233">
        <v>0</v>
      </c>
      <c r="O113" s="233">
        <f>ROUND(E113*N113,2)</f>
        <v>0</v>
      </c>
      <c r="P113" s="233">
        <v>7.3200000000000001E-3</v>
      </c>
      <c r="Q113" s="233">
        <f>ROUND(E113*P113,2)</f>
        <v>0.63</v>
      </c>
      <c r="R113" s="234"/>
      <c r="S113" s="234" t="s">
        <v>112</v>
      </c>
      <c r="T113" s="234" t="s">
        <v>112</v>
      </c>
      <c r="U113" s="234">
        <v>0.13</v>
      </c>
      <c r="V113" s="234">
        <f>ROUND(E113*U113,2)</f>
        <v>11.22</v>
      </c>
      <c r="W113" s="234"/>
      <c r="X113" s="234" t="s">
        <v>113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114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31"/>
      <c r="B114" s="232"/>
      <c r="C114" s="268" t="s">
        <v>232</v>
      </c>
      <c r="D114" s="236"/>
      <c r="E114" s="237">
        <v>26.3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31"/>
      <c r="B115" s="232"/>
      <c r="C115" s="268" t="s">
        <v>157</v>
      </c>
      <c r="D115" s="236"/>
      <c r="E115" s="237">
        <v>60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50">
        <v>25</v>
      </c>
      <c r="B116" s="251" t="s">
        <v>233</v>
      </c>
      <c r="C116" s="267" t="s">
        <v>234</v>
      </c>
      <c r="D116" s="252" t="s">
        <v>135</v>
      </c>
      <c r="E116" s="253">
        <v>93.2</v>
      </c>
      <c r="F116" s="254"/>
      <c r="G116" s="255">
        <f>ROUND(E116*F116,2)</f>
        <v>0</v>
      </c>
      <c r="H116" s="235"/>
      <c r="I116" s="234">
        <f>ROUND(E116*H116,2)</f>
        <v>0</v>
      </c>
      <c r="J116" s="235"/>
      <c r="K116" s="234">
        <f>ROUND(E116*J116,2)</f>
        <v>0</v>
      </c>
      <c r="L116" s="234">
        <v>21</v>
      </c>
      <c r="M116" s="234">
        <f>G116*(1+L116/100)</f>
        <v>0</v>
      </c>
      <c r="N116" s="233">
        <v>0</v>
      </c>
      <c r="O116" s="233">
        <f>ROUND(E116*N116,2)</f>
        <v>0</v>
      </c>
      <c r="P116" s="233">
        <v>4.2599999999999999E-3</v>
      </c>
      <c r="Q116" s="233">
        <f>ROUND(E116*P116,2)</f>
        <v>0.4</v>
      </c>
      <c r="R116" s="234"/>
      <c r="S116" s="234" t="s">
        <v>112</v>
      </c>
      <c r="T116" s="234" t="s">
        <v>112</v>
      </c>
      <c r="U116" s="234">
        <v>7.9350000000000004E-2</v>
      </c>
      <c r="V116" s="234">
        <f>ROUND(E116*U116,2)</f>
        <v>7.4</v>
      </c>
      <c r="W116" s="234"/>
      <c r="X116" s="234" t="s">
        <v>113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114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31"/>
      <c r="B117" s="232"/>
      <c r="C117" s="268" t="s">
        <v>235</v>
      </c>
      <c r="D117" s="236"/>
      <c r="E117" s="237">
        <v>93.2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118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50">
        <v>26</v>
      </c>
      <c r="B118" s="251" t="s">
        <v>236</v>
      </c>
      <c r="C118" s="267" t="s">
        <v>237</v>
      </c>
      <c r="D118" s="252" t="s">
        <v>135</v>
      </c>
      <c r="E118" s="253">
        <v>23.5</v>
      </c>
      <c r="F118" s="254"/>
      <c r="G118" s="255">
        <f>ROUND(E118*F118,2)</f>
        <v>0</v>
      </c>
      <c r="H118" s="235"/>
      <c r="I118" s="234">
        <f>ROUND(E118*H118,2)</f>
        <v>0</v>
      </c>
      <c r="J118" s="235"/>
      <c r="K118" s="234">
        <f>ROUND(E118*J118,2)</f>
        <v>0</v>
      </c>
      <c r="L118" s="234">
        <v>21</v>
      </c>
      <c r="M118" s="234">
        <f>G118*(1+L118/100)</f>
        <v>0</v>
      </c>
      <c r="N118" s="233">
        <v>0</v>
      </c>
      <c r="O118" s="233">
        <f>ROUND(E118*N118,2)</f>
        <v>0</v>
      </c>
      <c r="P118" s="233">
        <v>7.4200000000000004E-3</v>
      </c>
      <c r="Q118" s="233">
        <f>ROUND(E118*P118,2)</f>
        <v>0.17</v>
      </c>
      <c r="R118" s="234"/>
      <c r="S118" s="234" t="s">
        <v>112</v>
      </c>
      <c r="T118" s="234" t="s">
        <v>112</v>
      </c>
      <c r="U118" s="234">
        <v>0.14374999999999999</v>
      </c>
      <c r="V118" s="234">
        <f>ROUND(E118*U118,2)</f>
        <v>3.38</v>
      </c>
      <c r="W118" s="234"/>
      <c r="X118" s="234" t="s">
        <v>113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114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31"/>
      <c r="B119" s="232"/>
      <c r="C119" s="268" t="s">
        <v>238</v>
      </c>
      <c r="D119" s="236"/>
      <c r="E119" s="237">
        <v>23.5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118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50">
        <v>27</v>
      </c>
      <c r="B120" s="251" t="s">
        <v>239</v>
      </c>
      <c r="C120" s="267" t="s">
        <v>240</v>
      </c>
      <c r="D120" s="252" t="s">
        <v>135</v>
      </c>
      <c r="E120" s="253">
        <v>93.2</v>
      </c>
      <c r="F120" s="254"/>
      <c r="G120" s="255">
        <f>ROUND(E120*F120,2)</f>
        <v>0</v>
      </c>
      <c r="H120" s="235"/>
      <c r="I120" s="234">
        <f>ROUND(E120*H120,2)</f>
        <v>0</v>
      </c>
      <c r="J120" s="235"/>
      <c r="K120" s="234">
        <f>ROUND(E120*J120,2)</f>
        <v>0</v>
      </c>
      <c r="L120" s="234">
        <v>21</v>
      </c>
      <c r="M120" s="234">
        <f>G120*(1+L120/100)</f>
        <v>0</v>
      </c>
      <c r="N120" s="233">
        <v>0</v>
      </c>
      <c r="O120" s="233">
        <f>ROUND(E120*N120,2)</f>
        <v>0</v>
      </c>
      <c r="P120" s="233">
        <v>3.3600000000000001E-3</v>
      </c>
      <c r="Q120" s="233">
        <f>ROUND(E120*P120,2)</f>
        <v>0.31</v>
      </c>
      <c r="R120" s="234"/>
      <c r="S120" s="234" t="s">
        <v>112</v>
      </c>
      <c r="T120" s="234" t="s">
        <v>112</v>
      </c>
      <c r="U120" s="234">
        <v>0.08</v>
      </c>
      <c r="V120" s="234">
        <f>ROUND(E120*U120,2)</f>
        <v>7.46</v>
      </c>
      <c r="W120" s="234"/>
      <c r="X120" s="234" t="s">
        <v>113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114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31"/>
      <c r="B121" s="232"/>
      <c r="C121" s="268" t="s">
        <v>241</v>
      </c>
      <c r="D121" s="236"/>
      <c r="E121" s="237"/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118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31"/>
      <c r="B122" s="232"/>
      <c r="C122" s="268" t="s">
        <v>215</v>
      </c>
      <c r="D122" s="236"/>
      <c r="E122" s="237">
        <v>93.2</v>
      </c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118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50">
        <v>28</v>
      </c>
      <c r="B123" s="251" t="s">
        <v>242</v>
      </c>
      <c r="C123" s="267" t="s">
        <v>243</v>
      </c>
      <c r="D123" s="252" t="s">
        <v>244</v>
      </c>
      <c r="E123" s="253">
        <v>5</v>
      </c>
      <c r="F123" s="254"/>
      <c r="G123" s="255">
        <f>ROUND(E123*F123,2)</f>
        <v>0</v>
      </c>
      <c r="H123" s="235"/>
      <c r="I123" s="234">
        <f>ROUND(E123*H123,2)</f>
        <v>0</v>
      </c>
      <c r="J123" s="235"/>
      <c r="K123" s="234">
        <f>ROUND(E123*J123,2)</f>
        <v>0</v>
      </c>
      <c r="L123" s="234">
        <v>21</v>
      </c>
      <c r="M123" s="234">
        <f>G123*(1+L123/100)</f>
        <v>0</v>
      </c>
      <c r="N123" s="233">
        <v>0</v>
      </c>
      <c r="O123" s="233">
        <f>ROUND(E123*N123,2)</f>
        <v>0</v>
      </c>
      <c r="P123" s="233">
        <v>2.0080000000000001E-2</v>
      </c>
      <c r="Q123" s="233">
        <f>ROUND(E123*P123,2)</f>
        <v>0.1</v>
      </c>
      <c r="R123" s="234"/>
      <c r="S123" s="234" t="s">
        <v>112</v>
      </c>
      <c r="T123" s="234" t="s">
        <v>112</v>
      </c>
      <c r="U123" s="234">
        <v>0.10580000000000001</v>
      </c>
      <c r="V123" s="234">
        <f>ROUND(E123*U123,2)</f>
        <v>0.53</v>
      </c>
      <c r="W123" s="234"/>
      <c r="X123" s="234" t="s">
        <v>113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114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31"/>
      <c r="B124" s="232"/>
      <c r="C124" s="268" t="s">
        <v>245</v>
      </c>
      <c r="D124" s="236"/>
      <c r="E124" s="237">
        <v>5</v>
      </c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50">
        <v>29</v>
      </c>
      <c r="B125" s="251" t="s">
        <v>246</v>
      </c>
      <c r="C125" s="267" t="s">
        <v>247</v>
      </c>
      <c r="D125" s="252" t="s">
        <v>135</v>
      </c>
      <c r="E125" s="253">
        <v>53</v>
      </c>
      <c r="F125" s="254"/>
      <c r="G125" s="255">
        <f>ROUND(E125*F125,2)</f>
        <v>0</v>
      </c>
      <c r="H125" s="235"/>
      <c r="I125" s="234">
        <f>ROUND(E125*H125,2)</f>
        <v>0</v>
      </c>
      <c r="J125" s="235"/>
      <c r="K125" s="234">
        <f>ROUND(E125*J125,2)</f>
        <v>0</v>
      </c>
      <c r="L125" s="234">
        <v>21</v>
      </c>
      <c r="M125" s="234">
        <f>G125*(1+L125/100)</f>
        <v>0</v>
      </c>
      <c r="N125" s="233">
        <v>0</v>
      </c>
      <c r="O125" s="233">
        <f>ROUND(E125*N125,2)</f>
        <v>0</v>
      </c>
      <c r="P125" s="233">
        <v>2.8500000000000001E-3</v>
      </c>
      <c r="Q125" s="233">
        <f>ROUND(E125*P125,2)</f>
        <v>0.15</v>
      </c>
      <c r="R125" s="234"/>
      <c r="S125" s="234" t="s">
        <v>112</v>
      </c>
      <c r="T125" s="234" t="s">
        <v>112</v>
      </c>
      <c r="U125" s="234">
        <v>6.9000000000000006E-2</v>
      </c>
      <c r="V125" s="234">
        <f>ROUND(E125*U125,2)</f>
        <v>3.66</v>
      </c>
      <c r="W125" s="234"/>
      <c r="X125" s="234" t="s">
        <v>113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114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31"/>
      <c r="B126" s="232"/>
      <c r="C126" s="268" t="s">
        <v>248</v>
      </c>
      <c r="D126" s="236"/>
      <c r="E126" s="237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118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31"/>
      <c r="B127" s="232"/>
      <c r="C127" s="268" t="s">
        <v>210</v>
      </c>
      <c r="D127" s="236"/>
      <c r="E127" s="237">
        <v>45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31"/>
      <c r="B128" s="232"/>
      <c r="C128" s="268" t="s">
        <v>211</v>
      </c>
      <c r="D128" s="236"/>
      <c r="E128" s="237">
        <v>8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118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2.5" outlineLevel="1">
      <c r="A129" s="250">
        <v>30</v>
      </c>
      <c r="B129" s="251" t="s">
        <v>249</v>
      </c>
      <c r="C129" s="267" t="s">
        <v>250</v>
      </c>
      <c r="D129" s="252" t="s">
        <v>135</v>
      </c>
      <c r="E129" s="253">
        <v>78.5</v>
      </c>
      <c r="F129" s="254"/>
      <c r="G129" s="255">
        <f>ROUND(E129*F129,2)</f>
        <v>0</v>
      </c>
      <c r="H129" s="235"/>
      <c r="I129" s="234">
        <f>ROUND(E129*H129,2)</f>
        <v>0</v>
      </c>
      <c r="J129" s="235"/>
      <c r="K129" s="234">
        <f>ROUND(E129*J129,2)</f>
        <v>0</v>
      </c>
      <c r="L129" s="234">
        <v>21</v>
      </c>
      <c r="M129" s="234">
        <f>G129*(1+L129/100)</f>
        <v>0</v>
      </c>
      <c r="N129" s="233">
        <v>0</v>
      </c>
      <c r="O129" s="233">
        <f>ROUND(E129*N129,2)</f>
        <v>0</v>
      </c>
      <c r="P129" s="233">
        <v>1.97E-3</v>
      </c>
      <c r="Q129" s="233">
        <f>ROUND(E129*P129,2)</f>
        <v>0.15</v>
      </c>
      <c r="R129" s="234"/>
      <c r="S129" s="234" t="s">
        <v>121</v>
      </c>
      <c r="T129" s="234" t="s">
        <v>112</v>
      </c>
      <c r="U129" s="234">
        <v>0.06</v>
      </c>
      <c r="V129" s="234">
        <f>ROUND(E129*U129,2)</f>
        <v>4.71</v>
      </c>
      <c r="W129" s="234"/>
      <c r="X129" s="234" t="s">
        <v>113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114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31"/>
      <c r="B130" s="232"/>
      <c r="C130" s="268" t="s">
        <v>251</v>
      </c>
      <c r="D130" s="236"/>
      <c r="E130" s="237"/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118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31"/>
      <c r="B131" s="232"/>
      <c r="C131" s="268" t="s">
        <v>252</v>
      </c>
      <c r="D131" s="236"/>
      <c r="E131" s="237">
        <v>29.5</v>
      </c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118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31"/>
      <c r="B132" s="232"/>
      <c r="C132" s="268" t="s">
        <v>253</v>
      </c>
      <c r="D132" s="236"/>
      <c r="E132" s="237">
        <v>35.5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118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31"/>
      <c r="B133" s="232"/>
      <c r="C133" s="268" t="s">
        <v>254</v>
      </c>
      <c r="D133" s="236"/>
      <c r="E133" s="237">
        <v>13.5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50">
        <v>31</v>
      </c>
      <c r="B134" s="251" t="s">
        <v>255</v>
      </c>
      <c r="C134" s="267" t="s">
        <v>256</v>
      </c>
      <c r="D134" s="252" t="s">
        <v>135</v>
      </c>
      <c r="E134" s="253">
        <v>23.5</v>
      </c>
      <c r="F134" s="254"/>
      <c r="G134" s="255">
        <f>ROUND(E134*F134,2)</f>
        <v>0</v>
      </c>
      <c r="H134" s="235"/>
      <c r="I134" s="234">
        <f>ROUND(E134*H134,2)</f>
        <v>0</v>
      </c>
      <c r="J134" s="235"/>
      <c r="K134" s="234">
        <f>ROUND(E134*J134,2)</f>
        <v>0</v>
      </c>
      <c r="L134" s="234">
        <v>21</v>
      </c>
      <c r="M134" s="234">
        <f>G134*(1+L134/100)</f>
        <v>0</v>
      </c>
      <c r="N134" s="233">
        <v>2.65E-3</v>
      </c>
      <c r="O134" s="233">
        <f>ROUND(E134*N134,2)</f>
        <v>0.06</v>
      </c>
      <c r="P134" s="233">
        <v>0</v>
      </c>
      <c r="Q134" s="233">
        <f>ROUND(E134*P134,2)</f>
        <v>0</v>
      </c>
      <c r="R134" s="234"/>
      <c r="S134" s="234" t="s">
        <v>121</v>
      </c>
      <c r="T134" s="234" t="s">
        <v>122</v>
      </c>
      <c r="U134" s="234">
        <v>0.64780000000000004</v>
      </c>
      <c r="V134" s="234">
        <f>ROUND(E134*U134,2)</f>
        <v>15.22</v>
      </c>
      <c r="W134" s="234"/>
      <c r="X134" s="234" t="s">
        <v>113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114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31"/>
      <c r="B135" s="232"/>
      <c r="C135" s="268" t="s">
        <v>257</v>
      </c>
      <c r="D135" s="236"/>
      <c r="E135" s="237">
        <v>23.5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118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56">
        <v>32</v>
      </c>
      <c r="B136" s="257" t="s">
        <v>258</v>
      </c>
      <c r="C136" s="266" t="s">
        <v>259</v>
      </c>
      <c r="D136" s="258" t="s">
        <v>135</v>
      </c>
      <c r="E136" s="259">
        <v>28</v>
      </c>
      <c r="F136" s="260"/>
      <c r="G136" s="261">
        <f>ROUND(E136*F136,2)</f>
        <v>0</v>
      </c>
      <c r="H136" s="235"/>
      <c r="I136" s="234">
        <f>ROUND(E136*H136,2)</f>
        <v>0</v>
      </c>
      <c r="J136" s="235"/>
      <c r="K136" s="234">
        <f>ROUND(E136*J136,2)</f>
        <v>0</v>
      </c>
      <c r="L136" s="234">
        <v>21</v>
      </c>
      <c r="M136" s="234">
        <f>G136*(1+L136/100)</f>
        <v>0</v>
      </c>
      <c r="N136" s="233">
        <v>2.7299999999999998E-3</v>
      </c>
      <c r="O136" s="233">
        <f>ROUND(E136*N136,2)</f>
        <v>0.08</v>
      </c>
      <c r="P136" s="233">
        <v>0</v>
      </c>
      <c r="Q136" s="233">
        <f>ROUND(E136*P136,2)</f>
        <v>0</v>
      </c>
      <c r="R136" s="234"/>
      <c r="S136" s="234" t="s">
        <v>121</v>
      </c>
      <c r="T136" s="234" t="s">
        <v>112</v>
      </c>
      <c r="U136" s="234">
        <v>0.66159999999999997</v>
      </c>
      <c r="V136" s="234">
        <f>ROUND(E136*U136,2)</f>
        <v>18.52</v>
      </c>
      <c r="W136" s="234"/>
      <c r="X136" s="234" t="s">
        <v>113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114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50">
        <v>33</v>
      </c>
      <c r="B137" s="251" t="s">
        <v>260</v>
      </c>
      <c r="C137" s="267" t="s">
        <v>261</v>
      </c>
      <c r="D137" s="252" t="s">
        <v>244</v>
      </c>
      <c r="E137" s="253">
        <v>5</v>
      </c>
      <c r="F137" s="254"/>
      <c r="G137" s="255">
        <f>ROUND(E137*F137,2)</f>
        <v>0</v>
      </c>
      <c r="H137" s="235"/>
      <c r="I137" s="234">
        <f>ROUND(E137*H137,2)</f>
        <v>0</v>
      </c>
      <c r="J137" s="235"/>
      <c r="K137" s="234">
        <f>ROUND(E137*J137,2)</f>
        <v>0</v>
      </c>
      <c r="L137" s="234">
        <v>21</v>
      </c>
      <c r="M137" s="234">
        <f>G137*(1+L137/100)</f>
        <v>0</v>
      </c>
      <c r="N137" s="233">
        <v>6.5500000000000003E-3</v>
      </c>
      <c r="O137" s="233">
        <f>ROUND(E137*N137,2)</f>
        <v>0.03</v>
      </c>
      <c r="P137" s="233">
        <v>0</v>
      </c>
      <c r="Q137" s="233">
        <f>ROUND(E137*P137,2)</f>
        <v>0</v>
      </c>
      <c r="R137" s="234"/>
      <c r="S137" s="234" t="s">
        <v>121</v>
      </c>
      <c r="T137" s="234" t="s">
        <v>122</v>
      </c>
      <c r="U137" s="234">
        <v>1.45</v>
      </c>
      <c r="V137" s="234">
        <f>ROUND(E137*U137,2)</f>
        <v>7.25</v>
      </c>
      <c r="W137" s="234"/>
      <c r="X137" s="234" t="s">
        <v>113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114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>
      <c r="A138" s="231"/>
      <c r="B138" s="232"/>
      <c r="C138" s="269" t="s">
        <v>262</v>
      </c>
      <c r="D138" s="263"/>
      <c r="E138" s="263"/>
      <c r="F138" s="263"/>
      <c r="G138" s="263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161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62" t="str">
        <f>C138</f>
        <v>Položka obsahuje prořezání střešních latí, přípravu podkladu, umístění a zabudování střešního výlezu včetně dřevěného rámu, úpravu lemování a těsnění, připevnění spojovacími prvky.</v>
      </c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31"/>
      <c r="B139" s="232"/>
      <c r="C139" s="268" t="s">
        <v>245</v>
      </c>
      <c r="D139" s="236"/>
      <c r="E139" s="237">
        <v>5</v>
      </c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118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>
      <c r="A140" s="256">
        <v>34</v>
      </c>
      <c r="B140" s="257" t="s">
        <v>263</v>
      </c>
      <c r="C140" s="266" t="s">
        <v>264</v>
      </c>
      <c r="D140" s="258" t="s">
        <v>135</v>
      </c>
      <c r="E140" s="259">
        <v>52</v>
      </c>
      <c r="F140" s="260"/>
      <c r="G140" s="261">
        <f>ROUND(E140*F140,2)</f>
        <v>0</v>
      </c>
      <c r="H140" s="235"/>
      <c r="I140" s="234">
        <f>ROUND(E140*H140,2)</f>
        <v>0</v>
      </c>
      <c r="J140" s="235"/>
      <c r="K140" s="234">
        <f>ROUND(E140*J140,2)</f>
        <v>0</v>
      </c>
      <c r="L140" s="234">
        <v>21</v>
      </c>
      <c r="M140" s="234">
        <f>G140*(1+L140/100)</f>
        <v>0</v>
      </c>
      <c r="N140" s="233">
        <v>0</v>
      </c>
      <c r="O140" s="233">
        <f>ROUND(E140*N140,2)</f>
        <v>0</v>
      </c>
      <c r="P140" s="233">
        <v>0</v>
      </c>
      <c r="Q140" s="233">
        <f>ROUND(E140*P140,2)</f>
        <v>0</v>
      </c>
      <c r="R140" s="234"/>
      <c r="S140" s="234" t="s">
        <v>121</v>
      </c>
      <c r="T140" s="234" t="s">
        <v>122</v>
      </c>
      <c r="U140" s="234">
        <v>0</v>
      </c>
      <c r="V140" s="234">
        <f>ROUND(E140*U140,2)</f>
        <v>0</v>
      </c>
      <c r="W140" s="234"/>
      <c r="X140" s="234" t="s">
        <v>113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114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2.5" outlineLevel="1">
      <c r="A141" s="250">
        <v>35</v>
      </c>
      <c r="B141" s="251" t="s">
        <v>265</v>
      </c>
      <c r="C141" s="267" t="s">
        <v>266</v>
      </c>
      <c r="D141" s="252" t="s">
        <v>244</v>
      </c>
      <c r="E141" s="253">
        <v>20</v>
      </c>
      <c r="F141" s="254"/>
      <c r="G141" s="255">
        <f>ROUND(E141*F141,2)</f>
        <v>0</v>
      </c>
      <c r="H141" s="235"/>
      <c r="I141" s="234">
        <f>ROUND(E141*H141,2)</f>
        <v>0</v>
      </c>
      <c r="J141" s="235"/>
      <c r="K141" s="234">
        <f>ROUND(E141*J141,2)</f>
        <v>0</v>
      </c>
      <c r="L141" s="234">
        <v>21</v>
      </c>
      <c r="M141" s="234">
        <f>G141*(1+L141/100)</f>
        <v>0</v>
      </c>
      <c r="N141" s="233">
        <v>0</v>
      </c>
      <c r="O141" s="233">
        <f>ROUND(E141*N141,2)</f>
        <v>0</v>
      </c>
      <c r="P141" s="233">
        <v>0</v>
      </c>
      <c r="Q141" s="233">
        <f>ROUND(E141*P141,2)</f>
        <v>0</v>
      </c>
      <c r="R141" s="234"/>
      <c r="S141" s="234" t="s">
        <v>121</v>
      </c>
      <c r="T141" s="234" t="s">
        <v>122</v>
      </c>
      <c r="U141" s="234">
        <v>0.25</v>
      </c>
      <c r="V141" s="234">
        <f>ROUND(E141*U141,2)</f>
        <v>5</v>
      </c>
      <c r="W141" s="234"/>
      <c r="X141" s="234" t="s">
        <v>113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114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>
      <c r="A142" s="231"/>
      <c r="B142" s="232"/>
      <c r="C142" s="269" t="s">
        <v>267</v>
      </c>
      <c r="D142" s="263"/>
      <c r="E142" s="263"/>
      <c r="F142" s="263"/>
      <c r="G142" s="263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161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31"/>
      <c r="B143" s="232"/>
      <c r="C143" s="270" t="s">
        <v>268</v>
      </c>
      <c r="D143" s="264"/>
      <c r="E143" s="264"/>
      <c r="F143" s="264"/>
      <c r="G143" s="26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161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31"/>
      <c r="B144" s="232"/>
      <c r="C144" s="268" t="s">
        <v>269</v>
      </c>
      <c r="D144" s="236"/>
      <c r="E144" s="237">
        <v>20</v>
      </c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>
      <c r="A145" s="250">
        <v>36</v>
      </c>
      <c r="B145" s="251" t="s">
        <v>270</v>
      </c>
      <c r="C145" s="267" t="s">
        <v>271</v>
      </c>
      <c r="D145" s="252" t="s">
        <v>272</v>
      </c>
      <c r="E145" s="253">
        <v>162</v>
      </c>
      <c r="F145" s="254"/>
      <c r="G145" s="255">
        <f>ROUND(E145*F145,2)</f>
        <v>0</v>
      </c>
      <c r="H145" s="235"/>
      <c r="I145" s="234">
        <f>ROUND(E145*H145,2)</f>
        <v>0</v>
      </c>
      <c r="J145" s="235"/>
      <c r="K145" s="234">
        <f>ROUND(E145*J145,2)</f>
        <v>0</v>
      </c>
      <c r="L145" s="234">
        <v>21</v>
      </c>
      <c r="M145" s="234">
        <f>G145*(1+L145/100)</f>
        <v>0</v>
      </c>
      <c r="N145" s="233">
        <v>3.7000000000000002E-3</v>
      </c>
      <c r="O145" s="233">
        <f>ROUND(E145*N145,2)</f>
        <v>0.6</v>
      </c>
      <c r="P145" s="233">
        <v>0</v>
      </c>
      <c r="Q145" s="233">
        <f>ROUND(E145*P145,2)</f>
        <v>0</v>
      </c>
      <c r="R145" s="234"/>
      <c r="S145" s="234" t="s">
        <v>121</v>
      </c>
      <c r="T145" s="234" t="s">
        <v>122</v>
      </c>
      <c r="U145" s="234">
        <v>0.78</v>
      </c>
      <c r="V145" s="234">
        <f>ROUND(E145*U145,2)</f>
        <v>126.36</v>
      </c>
      <c r="W145" s="234"/>
      <c r="X145" s="234" t="s">
        <v>113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114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31"/>
      <c r="B146" s="232"/>
      <c r="C146" s="269" t="s">
        <v>273</v>
      </c>
      <c r="D146" s="263"/>
      <c r="E146" s="263"/>
      <c r="F146" s="263"/>
      <c r="G146" s="263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161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56">
        <v>37</v>
      </c>
      <c r="B147" s="257" t="s">
        <v>274</v>
      </c>
      <c r="C147" s="266" t="s">
        <v>275</v>
      </c>
      <c r="D147" s="258" t="s">
        <v>244</v>
      </c>
      <c r="E147" s="259">
        <v>7</v>
      </c>
      <c r="F147" s="260"/>
      <c r="G147" s="261">
        <f>ROUND(E147*F147,2)</f>
        <v>0</v>
      </c>
      <c r="H147" s="235"/>
      <c r="I147" s="234">
        <f>ROUND(E147*H147,2)</f>
        <v>0</v>
      </c>
      <c r="J147" s="235"/>
      <c r="K147" s="234">
        <f>ROUND(E147*J147,2)</f>
        <v>0</v>
      </c>
      <c r="L147" s="234">
        <v>21</v>
      </c>
      <c r="M147" s="234">
        <f>G147*(1+L147/100)</f>
        <v>0</v>
      </c>
      <c r="N147" s="233">
        <v>3.5E-4</v>
      </c>
      <c r="O147" s="233">
        <f>ROUND(E147*N147,2)</f>
        <v>0</v>
      </c>
      <c r="P147" s="233">
        <v>0</v>
      </c>
      <c r="Q147" s="233">
        <f>ROUND(E147*P147,2)</f>
        <v>0</v>
      </c>
      <c r="R147" s="234" t="s">
        <v>276</v>
      </c>
      <c r="S147" s="234" t="s">
        <v>112</v>
      </c>
      <c r="T147" s="234" t="s">
        <v>112</v>
      </c>
      <c r="U147" s="234">
        <v>0</v>
      </c>
      <c r="V147" s="234">
        <f>ROUND(E147*U147,2)</f>
        <v>0</v>
      </c>
      <c r="W147" s="234"/>
      <c r="X147" s="234" t="s">
        <v>169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170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56">
        <v>38</v>
      </c>
      <c r="B148" s="257" t="s">
        <v>277</v>
      </c>
      <c r="C148" s="266" t="s">
        <v>278</v>
      </c>
      <c r="D148" s="258" t="s">
        <v>125</v>
      </c>
      <c r="E148" s="259">
        <v>3.3896099999999998</v>
      </c>
      <c r="F148" s="260"/>
      <c r="G148" s="261">
        <f>ROUND(E148*F148,2)</f>
        <v>0</v>
      </c>
      <c r="H148" s="235"/>
      <c r="I148" s="234">
        <f>ROUND(E148*H148,2)</f>
        <v>0</v>
      </c>
      <c r="J148" s="235"/>
      <c r="K148" s="234">
        <f>ROUND(E148*J148,2)</f>
        <v>0</v>
      </c>
      <c r="L148" s="234">
        <v>21</v>
      </c>
      <c r="M148" s="234">
        <f>G148*(1+L148/100)</f>
        <v>0</v>
      </c>
      <c r="N148" s="233">
        <v>0</v>
      </c>
      <c r="O148" s="233">
        <f>ROUND(E148*N148,2)</f>
        <v>0</v>
      </c>
      <c r="P148" s="233">
        <v>0</v>
      </c>
      <c r="Q148" s="233">
        <f>ROUND(E148*P148,2)</f>
        <v>0</v>
      </c>
      <c r="R148" s="234"/>
      <c r="S148" s="234" t="s">
        <v>112</v>
      </c>
      <c r="T148" s="234" t="s">
        <v>112</v>
      </c>
      <c r="U148" s="234">
        <v>4.9470000000000001</v>
      </c>
      <c r="V148" s="234">
        <f>ROUND(E148*U148,2)</f>
        <v>16.77</v>
      </c>
      <c r="W148" s="234"/>
      <c r="X148" s="234" t="s">
        <v>126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127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>
      <c r="A149" s="243" t="s">
        <v>107</v>
      </c>
      <c r="B149" s="244" t="s">
        <v>71</v>
      </c>
      <c r="C149" s="265" t="s">
        <v>72</v>
      </c>
      <c r="D149" s="245"/>
      <c r="E149" s="246"/>
      <c r="F149" s="247"/>
      <c r="G149" s="248">
        <f>SUMIF(AG150:AG152,"&lt;&gt;NOR",G150:G152)</f>
        <v>0</v>
      </c>
      <c r="H149" s="242"/>
      <c r="I149" s="242">
        <f>SUM(I150:I152)</f>
        <v>0</v>
      </c>
      <c r="J149" s="242"/>
      <c r="K149" s="242">
        <f>SUM(K150:K152)</f>
        <v>0</v>
      </c>
      <c r="L149" s="242"/>
      <c r="M149" s="242">
        <f>SUM(M150:M152)</f>
        <v>0</v>
      </c>
      <c r="N149" s="241"/>
      <c r="O149" s="241">
        <f>SUM(O150:O152)</f>
        <v>0</v>
      </c>
      <c r="P149" s="241"/>
      <c r="Q149" s="241">
        <f>SUM(Q150:Q152)</f>
        <v>8.82</v>
      </c>
      <c r="R149" s="242"/>
      <c r="S149" s="242"/>
      <c r="T149" s="242"/>
      <c r="U149" s="242"/>
      <c r="V149" s="242">
        <f>SUM(V150:V152)</f>
        <v>182.7</v>
      </c>
      <c r="W149" s="242"/>
      <c r="X149" s="242"/>
      <c r="AG149" t="s">
        <v>108</v>
      </c>
    </row>
    <row r="150" spans="1:60" ht="22.5" outlineLevel="1">
      <c r="A150" s="250">
        <v>39</v>
      </c>
      <c r="B150" s="251" t="s">
        <v>279</v>
      </c>
      <c r="C150" s="267" t="s">
        <v>280</v>
      </c>
      <c r="D150" s="252" t="s">
        <v>111</v>
      </c>
      <c r="E150" s="253">
        <v>630</v>
      </c>
      <c r="F150" s="254"/>
      <c r="G150" s="255">
        <f>ROUND(E150*F150,2)</f>
        <v>0</v>
      </c>
      <c r="H150" s="235"/>
      <c r="I150" s="234">
        <f>ROUND(E150*H150,2)</f>
        <v>0</v>
      </c>
      <c r="J150" s="235"/>
      <c r="K150" s="234">
        <f>ROUND(E150*J150,2)</f>
        <v>0</v>
      </c>
      <c r="L150" s="234">
        <v>21</v>
      </c>
      <c r="M150" s="234">
        <f>G150*(1+L150/100)</f>
        <v>0</v>
      </c>
      <c r="N150" s="233">
        <v>0</v>
      </c>
      <c r="O150" s="233">
        <f>ROUND(E150*N150,2)</f>
        <v>0</v>
      </c>
      <c r="P150" s="233">
        <v>1.4E-2</v>
      </c>
      <c r="Q150" s="233">
        <f>ROUND(E150*P150,2)</f>
        <v>8.82</v>
      </c>
      <c r="R150" s="234"/>
      <c r="S150" s="234" t="s">
        <v>112</v>
      </c>
      <c r="T150" s="234" t="s">
        <v>112</v>
      </c>
      <c r="U150" s="234">
        <v>0.28999999999999998</v>
      </c>
      <c r="V150" s="234">
        <f>ROUND(E150*U150,2)</f>
        <v>182.7</v>
      </c>
      <c r="W150" s="234"/>
      <c r="X150" s="234" t="s">
        <v>113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114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33.75" outlineLevel="1">
      <c r="A151" s="231"/>
      <c r="B151" s="232"/>
      <c r="C151" s="269" t="s">
        <v>281</v>
      </c>
      <c r="D151" s="263"/>
      <c r="E151" s="263"/>
      <c r="F151" s="263"/>
      <c r="G151" s="263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161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62" t="str">
        <f>C151</f>
        <v>V ceně započteny i náklady na ochranné pomůcky ( respirátory, ochranné obleky, speciální obaly, pásky a nálepky určené k likvidaci materiálu s obsahem azbestu, zvlhčující přípravek pro fixování a stabilizaci azbestových vláken ).</v>
      </c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31"/>
      <c r="B152" s="232"/>
      <c r="C152" s="268" t="s">
        <v>282</v>
      </c>
      <c r="D152" s="236"/>
      <c r="E152" s="237">
        <v>630</v>
      </c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118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>
      <c r="A153" s="243" t="s">
        <v>107</v>
      </c>
      <c r="B153" s="244" t="s">
        <v>73</v>
      </c>
      <c r="C153" s="265" t="s">
        <v>74</v>
      </c>
      <c r="D153" s="245"/>
      <c r="E153" s="246"/>
      <c r="F153" s="247"/>
      <c r="G153" s="248">
        <f>SUMIF(AG154:AG171,"&lt;&gt;NOR",G154:G171)</f>
        <v>0</v>
      </c>
      <c r="H153" s="242"/>
      <c r="I153" s="242">
        <f>SUM(I154:I171)</f>
        <v>0</v>
      </c>
      <c r="J153" s="242"/>
      <c r="K153" s="242">
        <f>SUM(K154:K171)</f>
        <v>0</v>
      </c>
      <c r="L153" s="242"/>
      <c r="M153" s="242">
        <f>SUM(M154:M171)</f>
        <v>0</v>
      </c>
      <c r="N153" s="241"/>
      <c r="O153" s="241">
        <f>SUM(O154:O171)</f>
        <v>0.06</v>
      </c>
      <c r="P153" s="241"/>
      <c r="Q153" s="241">
        <f>SUM(Q154:Q171)</f>
        <v>0</v>
      </c>
      <c r="R153" s="242"/>
      <c r="S153" s="242"/>
      <c r="T153" s="242"/>
      <c r="U153" s="242"/>
      <c r="V153" s="242">
        <f>SUM(V154:V171)</f>
        <v>54.31</v>
      </c>
      <c r="W153" s="242"/>
      <c r="X153" s="242"/>
      <c r="AG153" t="s">
        <v>108</v>
      </c>
    </row>
    <row r="154" spans="1:60" outlineLevel="1">
      <c r="A154" s="250">
        <v>40</v>
      </c>
      <c r="B154" s="251" t="s">
        <v>283</v>
      </c>
      <c r="C154" s="267" t="s">
        <v>284</v>
      </c>
      <c r="D154" s="252" t="s">
        <v>111</v>
      </c>
      <c r="E154" s="253">
        <v>362.05720000000002</v>
      </c>
      <c r="F154" s="254"/>
      <c r="G154" s="255">
        <f>ROUND(E154*F154,2)</f>
        <v>0</v>
      </c>
      <c r="H154" s="235"/>
      <c r="I154" s="234">
        <f>ROUND(E154*H154,2)</f>
        <v>0</v>
      </c>
      <c r="J154" s="235"/>
      <c r="K154" s="234">
        <f>ROUND(E154*J154,2)</f>
        <v>0</v>
      </c>
      <c r="L154" s="234">
        <v>21</v>
      </c>
      <c r="M154" s="234">
        <f>G154*(1+L154/100)</f>
        <v>0</v>
      </c>
      <c r="N154" s="233">
        <v>1.6000000000000001E-4</v>
      </c>
      <c r="O154" s="233">
        <f>ROUND(E154*N154,2)</f>
        <v>0.06</v>
      </c>
      <c r="P154" s="233">
        <v>0</v>
      </c>
      <c r="Q154" s="233">
        <f>ROUND(E154*P154,2)</f>
        <v>0</v>
      </c>
      <c r="R154" s="234"/>
      <c r="S154" s="234" t="s">
        <v>121</v>
      </c>
      <c r="T154" s="234" t="s">
        <v>112</v>
      </c>
      <c r="U154" s="234">
        <v>0.15</v>
      </c>
      <c r="V154" s="234">
        <f>ROUND(E154*U154,2)</f>
        <v>54.31</v>
      </c>
      <c r="W154" s="234"/>
      <c r="X154" s="234" t="s">
        <v>113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114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33.75" outlineLevel="1">
      <c r="A155" s="231"/>
      <c r="B155" s="232"/>
      <c r="C155" s="269" t="s">
        <v>285</v>
      </c>
      <c r="D155" s="263"/>
      <c r="E155" s="263"/>
      <c r="F155" s="263"/>
      <c r="G155" s="263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161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62" t="str">
        <f>C155</f>
        <v>Koncentrovaný vodou ředitelný fungicidní a insekticidní přípravek na dřevo i zdivo. Přípravek poskytuje dlouhodobou ochranu proti dřevokaznému hmyzu, dřevokazným houbám a plísním. Aplikuje se natíráním</v>
      </c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1"/>
      <c r="B156" s="232"/>
      <c r="C156" s="268" t="s">
        <v>136</v>
      </c>
      <c r="D156" s="236"/>
      <c r="E156" s="237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118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1"/>
      <c r="B157" s="232"/>
      <c r="C157" s="268" t="s">
        <v>286</v>
      </c>
      <c r="D157" s="236"/>
      <c r="E157" s="237">
        <v>24.32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118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31"/>
      <c r="B158" s="232"/>
      <c r="C158" s="268" t="s">
        <v>287</v>
      </c>
      <c r="D158" s="236"/>
      <c r="E158" s="237">
        <v>22.56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31"/>
      <c r="B159" s="232"/>
      <c r="C159" s="268" t="s">
        <v>288</v>
      </c>
      <c r="D159" s="236"/>
      <c r="E159" s="237">
        <v>168.49199999999999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118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31"/>
      <c r="B160" s="232"/>
      <c r="C160" s="268" t="s">
        <v>289</v>
      </c>
      <c r="D160" s="236"/>
      <c r="E160" s="237">
        <v>11.28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118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31"/>
      <c r="B161" s="232"/>
      <c r="C161" s="268" t="s">
        <v>290</v>
      </c>
      <c r="D161" s="236"/>
      <c r="E161" s="237">
        <v>27</v>
      </c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118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1"/>
      <c r="B162" s="232"/>
      <c r="C162" s="268" t="s">
        <v>291</v>
      </c>
      <c r="D162" s="236"/>
      <c r="E162" s="237">
        <v>32.223999999999997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118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31"/>
      <c r="B163" s="232"/>
      <c r="C163" s="268" t="s">
        <v>292</v>
      </c>
      <c r="D163" s="236"/>
      <c r="E163" s="237">
        <v>22.8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118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31"/>
      <c r="B164" s="232"/>
      <c r="C164" s="268" t="s">
        <v>293</v>
      </c>
      <c r="D164" s="236"/>
      <c r="E164" s="237">
        <v>7.1264000000000003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118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31"/>
      <c r="B165" s="232"/>
      <c r="C165" s="268" t="s">
        <v>294</v>
      </c>
      <c r="D165" s="236"/>
      <c r="E165" s="237">
        <v>5.1547999999999998</v>
      </c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31"/>
      <c r="B166" s="232"/>
      <c r="C166" s="268" t="s">
        <v>295</v>
      </c>
      <c r="D166" s="236"/>
      <c r="E166" s="237">
        <v>25.084800000000001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118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31"/>
      <c r="B167" s="232"/>
      <c r="C167" s="268" t="s">
        <v>296</v>
      </c>
      <c r="D167" s="236"/>
      <c r="E167" s="237">
        <v>7.9151999999999996</v>
      </c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118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31"/>
      <c r="B168" s="232"/>
      <c r="C168" s="268" t="s">
        <v>297</v>
      </c>
      <c r="D168" s="236"/>
      <c r="E168" s="237">
        <v>2.4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118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31"/>
      <c r="B169" s="232"/>
      <c r="C169" s="268" t="s">
        <v>298</v>
      </c>
      <c r="D169" s="236"/>
      <c r="E169" s="237">
        <v>5.7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118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50">
        <v>41</v>
      </c>
      <c r="B170" s="251" t="s">
        <v>299</v>
      </c>
      <c r="C170" s="267" t="s">
        <v>300</v>
      </c>
      <c r="D170" s="252" t="s">
        <v>165</v>
      </c>
      <c r="E170" s="253">
        <v>1</v>
      </c>
      <c r="F170" s="254"/>
      <c r="G170" s="255">
        <f>ROUND(E170*F170,2)</f>
        <v>0</v>
      </c>
      <c r="H170" s="235"/>
      <c r="I170" s="234">
        <f>ROUND(E170*H170,2)</f>
        <v>0</v>
      </c>
      <c r="J170" s="235"/>
      <c r="K170" s="234">
        <f>ROUND(E170*J170,2)</f>
        <v>0</v>
      </c>
      <c r="L170" s="234">
        <v>21</v>
      </c>
      <c r="M170" s="234">
        <f>G170*(1+L170/100)</f>
        <v>0</v>
      </c>
      <c r="N170" s="233">
        <v>0</v>
      </c>
      <c r="O170" s="233">
        <f>ROUND(E170*N170,2)</f>
        <v>0</v>
      </c>
      <c r="P170" s="233">
        <v>0</v>
      </c>
      <c r="Q170" s="233">
        <f>ROUND(E170*P170,2)</f>
        <v>0</v>
      </c>
      <c r="R170" s="234"/>
      <c r="S170" s="234" t="s">
        <v>121</v>
      </c>
      <c r="T170" s="234" t="s">
        <v>122</v>
      </c>
      <c r="U170" s="234">
        <v>0</v>
      </c>
      <c r="V170" s="234">
        <f>ROUND(E170*U170,2)</f>
        <v>0</v>
      </c>
      <c r="W170" s="234"/>
      <c r="X170" s="234" t="s">
        <v>169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170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2.5" outlineLevel="1">
      <c r="A171" s="231"/>
      <c r="B171" s="232"/>
      <c r="C171" s="268" t="s">
        <v>301</v>
      </c>
      <c r="D171" s="236"/>
      <c r="E171" s="237">
        <v>1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118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>
      <c r="A172" s="243" t="s">
        <v>107</v>
      </c>
      <c r="B172" s="244" t="s">
        <v>75</v>
      </c>
      <c r="C172" s="265" t="s">
        <v>76</v>
      </c>
      <c r="D172" s="245"/>
      <c r="E172" s="246"/>
      <c r="F172" s="247"/>
      <c r="G172" s="248">
        <f>SUMIF(AG173:AG174,"&lt;&gt;NOR",G173:G174)</f>
        <v>0</v>
      </c>
      <c r="H172" s="242"/>
      <c r="I172" s="242">
        <f>SUM(I173:I174)</f>
        <v>0</v>
      </c>
      <c r="J172" s="242"/>
      <c r="K172" s="242">
        <f>SUM(K173:K174)</f>
        <v>0</v>
      </c>
      <c r="L172" s="242"/>
      <c r="M172" s="242">
        <f>SUM(M173:M174)</f>
        <v>0</v>
      </c>
      <c r="N172" s="241"/>
      <c r="O172" s="241">
        <f>SUM(O173:O174)</f>
        <v>0</v>
      </c>
      <c r="P172" s="241"/>
      <c r="Q172" s="241">
        <f>SUM(Q173:Q174)</f>
        <v>0</v>
      </c>
      <c r="R172" s="242"/>
      <c r="S172" s="242"/>
      <c r="T172" s="242"/>
      <c r="U172" s="242"/>
      <c r="V172" s="242">
        <f>SUM(V173:V174)</f>
        <v>0</v>
      </c>
      <c r="W172" s="242"/>
      <c r="X172" s="242"/>
      <c r="AG172" t="s">
        <v>108</v>
      </c>
    </row>
    <row r="173" spans="1:60" outlineLevel="1">
      <c r="A173" s="256">
        <v>42</v>
      </c>
      <c r="B173" s="257" t="s">
        <v>302</v>
      </c>
      <c r="C173" s="266" t="s">
        <v>303</v>
      </c>
      <c r="D173" s="258" t="s">
        <v>165</v>
      </c>
      <c r="E173" s="259">
        <v>1</v>
      </c>
      <c r="F173" s="260"/>
      <c r="G173" s="261">
        <f>ROUND(E173*F173,2)</f>
        <v>0</v>
      </c>
      <c r="H173" s="235"/>
      <c r="I173" s="234">
        <f>ROUND(E173*H173,2)</f>
        <v>0</v>
      </c>
      <c r="J173" s="235"/>
      <c r="K173" s="234">
        <f>ROUND(E173*J173,2)</f>
        <v>0</v>
      </c>
      <c r="L173" s="234">
        <v>21</v>
      </c>
      <c r="M173" s="234">
        <f>G173*(1+L173/100)</f>
        <v>0</v>
      </c>
      <c r="N173" s="233">
        <v>0</v>
      </c>
      <c r="O173" s="233">
        <f>ROUND(E173*N173,2)</f>
        <v>0</v>
      </c>
      <c r="P173" s="233">
        <v>0</v>
      </c>
      <c r="Q173" s="233">
        <f>ROUND(E173*P173,2)</f>
        <v>0</v>
      </c>
      <c r="R173" s="234"/>
      <c r="S173" s="234" t="s">
        <v>121</v>
      </c>
      <c r="T173" s="234" t="s">
        <v>122</v>
      </c>
      <c r="U173" s="234">
        <v>0</v>
      </c>
      <c r="V173" s="234">
        <f>ROUND(E173*U173,2)</f>
        <v>0</v>
      </c>
      <c r="W173" s="234"/>
      <c r="X173" s="234" t="s">
        <v>113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114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56">
        <v>43</v>
      </c>
      <c r="B174" s="257" t="s">
        <v>299</v>
      </c>
      <c r="C174" s="266" t="s">
        <v>304</v>
      </c>
      <c r="D174" s="258" t="s">
        <v>165</v>
      </c>
      <c r="E174" s="259">
        <v>1</v>
      </c>
      <c r="F174" s="260"/>
      <c r="G174" s="261">
        <f>ROUND(E174*F174,2)</f>
        <v>0</v>
      </c>
      <c r="H174" s="235"/>
      <c r="I174" s="234">
        <f>ROUND(E174*H174,2)</f>
        <v>0</v>
      </c>
      <c r="J174" s="235"/>
      <c r="K174" s="234">
        <f>ROUND(E174*J174,2)</f>
        <v>0</v>
      </c>
      <c r="L174" s="234">
        <v>21</v>
      </c>
      <c r="M174" s="234">
        <f>G174*(1+L174/100)</f>
        <v>0</v>
      </c>
      <c r="N174" s="233">
        <v>0</v>
      </c>
      <c r="O174" s="233">
        <f>ROUND(E174*N174,2)</f>
        <v>0</v>
      </c>
      <c r="P174" s="233">
        <v>0</v>
      </c>
      <c r="Q174" s="233">
        <f>ROUND(E174*P174,2)</f>
        <v>0</v>
      </c>
      <c r="R174" s="234"/>
      <c r="S174" s="234" t="s">
        <v>121</v>
      </c>
      <c r="T174" s="234" t="s">
        <v>122</v>
      </c>
      <c r="U174" s="234">
        <v>0</v>
      </c>
      <c r="V174" s="234">
        <f>ROUND(E174*U174,2)</f>
        <v>0</v>
      </c>
      <c r="W174" s="234"/>
      <c r="X174" s="234" t="s">
        <v>113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114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>
      <c r="A175" s="243" t="s">
        <v>107</v>
      </c>
      <c r="B175" s="244" t="s">
        <v>77</v>
      </c>
      <c r="C175" s="265" t="s">
        <v>78</v>
      </c>
      <c r="D175" s="245"/>
      <c r="E175" s="246"/>
      <c r="F175" s="247"/>
      <c r="G175" s="248">
        <f>SUMIF(AG176:AG185,"&lt;&gt;NOR",G176:G185)</f>
        <v>0</v>
      </c>
      <c r="H175" s="242"/>
      <c r="I175" s="242">
        <f>SUM(I176:I185)</f>
        <v>0</v>
      </c>
      <c r="J175" s="242"/>
      <c r="K175" s="242">
        <f>SUM(K176:K185)</f>
        <v>0</v>
      </c>
      <c r="L175" s="242"/>
      <c r="M175" s="242">
        <f>SUM(M176:M185)</f>
        <v>0</v>
      </c>
      <c r="N175" s="241"/>
      <c r="O175" s="241">
        <f>SUM(O176:O185)</f>
        <v>0</v>
      </c>
      <c r="P175" s="241"/>
      <c r="Q175" s="241">
        <f>SUM(Q176:Q185)</f>
        <v>0</v>
      </c>
      <c r="R175" s="242"/>
      <c r="S175" s="242"/>
      <c r="T175" s="242"/>
      <c r="U175" s="242"/>
      <c r="V175" s="242">
        <f>SUM(V176:V185)</f>
        <v>54.3</v>
      </c>
      <c r="W175" s="242"/>
      <c r="X175" s="242"/>
      <c r="AG175" t="s">
        <v>108</v>
      </c>
    </row>
    <row r="176" spans="1:60" outlineLevel="1">
      <c r="A176" s="256">
        <v>44</v>
      </c>
      <c r="B176" s="257" t="s">
        <v>305</v>
      </c>
      <c r="C176" s="266" t="s">
        <v>306</v>
      </c>
      <c r="D176" s="258" t="s">
        <v>125</v>
      </c>
      <c r="E176" s="259">
        <v>1.8</v>
      </c>
      <c r="F176" s="260"/>
      <c r="G176" s="261">
        <f>ROUND(E176*F176,2)</f>
        <v>0</v>
      </c>
      <c r="H176" s="235"/>
      <c r="I176" s="234">
        <f>ROUND(E176*H176,2)</f>
        <v>0</v>
      </c>
      <c r="J176" s="235"/>
      <c r="K176" s="234">
        <f>ROUND(E176*J176,2)</f>
        <v>0</v>
      </c>
      <c r="L176" s="234">
        <v>21</v>
      </c>
      <c r="M176" s="234">
        <f>G176*(1+L176/100)</f>
        <v>0</v>
      </c>
      <c r="N176" s="233">
        <v>0</v>
      </c>
      <c r="O176" s="233">
        <f>ROUND(E176*N176,2)</f>
        <v>0</v>
      </c>
      <c r="P176" s="233">
        <v>0</v>
      </c>
      <c r="Q176" s="233">
        <f>ROUND(E176*P176,2)</f>
        <v>0</v>
      </c>
      <c r="R176" s="234"/>
      <c r="S176" s="234" t="s">
        <v>112</v>
      </c>
      <c r="T176" s="234" t="s">
        <v>112</v>
      </c>
      <c r="U176" s="234">
        <v>0</v>
      </c>
      <c r="V176" s="234">
        <f>ROUND(E176*U176,2)</f>
        <v>0</v>
      </c>
      <c r="W176" s="234"/>
      <c r="X176" s="234" t="s">
        <v>113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114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1">
      <c r="A177" s="250">
        <v>45</v>
      </c>
      <c r="B177" s="251" t="s">
        <v>307</v>
      </c>
      <c r="C177" s="267" t="s">
        <v>308</v>
      </c>
      <c r="D177" s="252" t="s">
        <v>125</v>
      </c>
      <c r="E177" s="253">
        <v>23.61</v>
      </c>
      <c r="F177" s="254"/>
      <c r="G177" s="255">
        <f>ROUND(E177*F177,2)</f>
        <v>0</v>
      </c>
      <c r="H177" s="235"/>
      <c r="I177" s="234">
        <f>ROUND(E177*H177,2)</f>
        <v>0</v>
      </c>
      <c r="J177" s="235"/>
      <c r="K177" s="234">
        <f>ROUND(E177*J177,2)</f>
        <v>0</v>
      </c>
      <c r="L177" s="234">
        <v>21</v>
      </c>
      <c r="M177" s="234">
        <f>G177*(1+L177/100)</f>
        <v>0</v>
      </c>
      <c r="N177" s="233">
        <v>0</v>
      </c>
      <c r="O177" s="233">
        <f>ROUND(E177*N177,2)</f>
        <v>0</v>
      </c>
      <c r="P177" s="233">
        <v>0</v>
      </c>
      <c r="Q177" s="233">
        <f>ROUND(E177*P177,2)</f>
        <v>0</v>
      </c>
      <c r="R177" s="234"/>
      <c r="S177" s="234" t="s">
        <v>112</v>
      </c>
      <c r="T177" s="234" t="s">
        <v>112</v>
      </c>
      <c r="U177" s="234">
        <v>0</v>
      </c>
      <c r="V177" s="234">
        <f>ROUND(E177*U177,2)</f>
        <v>0</v>
      </c>
      <c r="W177" s="234"/>
      <c r="X177" s="234" t="s">
        <v>113</v>
      </c>
      <c r="Y177" s="214"/>
      <c r="Z177" s="214"/>
      <c r="AA177" s="214"/>
      <c r="AB177" s="214"/>
      <c r="AC177" s="214"/>
      <c r="AD177" s="214"/>
      <c r="AE177" s="214"/>
      <c r="AF177" s="214"/>
      <c r="AG177" s="214" t="s">
        <v>114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31"/>
      <c r="B178" s="232"/>
      <c r="C178" s="268" t="s">
        <v>309</v>
      </c>
      <c r="D178" s="236"/>
      <c r="E178" s="237">
        <v>23.61</v>
      </c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118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2.5" outlineLevel="1">
      <c r="A179" s="256">
        <v>46</v>
      </c>
      <c r="B179" s="257" t="s">
        <v>310</v>
      </c>
      <c r="C179" s="266" t="s">
        <v>311</v>
      </c>
      <c r="D179" s="258" t="s">
        <v>125</v>
      </c>
      <c r="E179" s="259">
        <v>8.82</v>
      </c>
      <c r="F179" s="260"/>
      <c r="G179" s="261">
        <f>ROUND(E179*F179,2)</f>
        <v>0</v>
      </c>
      <c r="H179" s="235"/>
      <c r="I179" s="234">
        <f>ROUND(E179*H179,2)</f>
        <v>0</v>
      </c>
      <c r="J179" s="235"/>
      <c r="K179" s="234">
        <f>ROUND(E179*J179,2)</f>
        <v>0</v>
      </c>
      <c r="L179" s="234">
        <v>21</v>
      </c>
      <c r="M179" s="234">
        <f>G179*(1+L179/100)</f>
        <v>0</v>
      </c>
      <c r="N179" s="233">
        <v>0</v>
      </c>
      <c r="O179" s="233">
        <f>ROUND(E179*N179,2)</f>
        <v>0</v>
      </c>
      <c r="P179" s="233">
        <v>0</v>
      </c>
      <c r="Q179" s="233">
        <f>ROUND(E179*P179,2)</f>
        <v>0</v>
      </c>
      <c r="R179" s="234"/>
      <c r="S179" s="234" t="s">
        <v>112</v>
      </c>
      <c r="T179" s="234" t="s">
        <v>112</v>
      </c>
      <c r="U179" s="234">
        <v>0</v>
      </c>
      <c r="V179" s="234">
        <f>ROUND(E179*U179,2)</f>
        <v>0</v>
      </c>
      <c r="W179" s="234"/>
      <c r="X179" s="234" t="s">
        <v>113</v>
      </c>
      <c r="Y179" s="214"/>
      <c r="Z179" s="214"/>
      <c r="AA179" s="214"/>
      <c r="AB179" s="214"/>
      <c r="AC179" s="214"/>
      <c r="AD179" s="214"/>
      <c r="AE179" s="214"/>
      <c r="AF179" s="214"/>
      <c r="AG179" s="214" t="s">
        <v>114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50">
        <v>47</v>
      </c>
      <c r="B180" s="251" t="s">
        <v>312</v>
      </c>
      <c r="C180" s="267" t="s">
        <v>313</v>
      </c>
      <c r="D180" s="252" t="s">
        <v>125</v>
      </c>
      <c r="E180" s="253">
        <v>26.61065</v>
      </c>
      <c r="F180" s="254"/>
      <c r="G180" s="255">
        <f>ROUND(E180*F180,2)</f>
        <v>0</v>
      </c>
      <c r="H180" s="235"/>
      <c r="I180" s="234">
        <f>ROUND(E180*H180,2)</f>
        <v>0</v>
      </c>
      <c r="J180" s="235"/>
      <c r="K180" s="234">
        <f>ROUND(E180*J180,2)</f>
        <v>0</v>
      </c>
      <c r="L180" s="234">
        <v>21</v>
      </c>
      <c r="M180" s="234">
        <f>G180*(1+L180/100)</f>
        <v>0</v>
      </c>
      <c r="N180" s="233">
        <v>0</v>
      </c>
      <c r="O180" s="233">
        <f>ROUND(E180*N180,2)</f>
        <v>0</v>
      </c>
      <c r="P180" s="233">
        <v>0</v>
      </c>
      <c r="Q180" s="233">
        <f>ROUND(E180*P180,2)</f>
        <v>0</v>
      </c>
      <c r="R180" s="234"/>
      <c r="S180" s="234" t="s">
        <v>121</v>
      </c>
      <c r="T180" s="234" t="s">
        <v>122</v>
      </c>
      <c r="U180" s="234">
        <v>0.49</v>
      </c>
      <c r="V180" s="234">
        <f>ROUND(E180*U180,2)</f>
        <v>13.04</v>
      </c>
      <c r="W180" s="234"/>
      <c r="X180" s="234" t="s">
        <v>113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114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31"/>
      <c r="B181" s="232"/>
      <c r="C181" s="269" t="s">
        <v>314</v>
      </c>
      <c r="D181" s="263"/>
      <c r="E181" s="263"/>
      <c r="F181" s="263"/>
      <c r="G181" s="263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161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31"/>
      <c r="B182" s="232"/>
      <c r="C182" s="268" t="s">
        <v>315</v>
      </c>
      <c r="D182" s="236"/>
      <c r="E182" s="237">
        <v>26.61065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118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56">
        <v>48</v>
      </c>
      <c r="B183" s="257" t="s">
        <v>316</v>
      </c>
      <c r="C183" s="266" t="s">
        <v>317</v>
      </c>
      <c r="D183" s="258" t="s">
        <v>125</v>
      </c>
      <c r="E183" s="259">
        <v>8.82</v>
      </c>
      <c r="F183" s="260"/>
      <c r="G183" s="261">
        <f>ROUND(E183*F183,2)</f>
        <v>0</v>
      </c>
      <c r="H183" s="235"/>
      <c r="I183" s="234">
        <f>ROUND(E183*H183,2)</f>
        <v>0</v>
      </c>
      <c r="J183" s="235"/>
      <c r="K183" s="234">
        <f>ROUND(E183*J183,2)</f>
        <v>0</v>
      </c>
      <c r="L183" s="234">
        <v>21</v>
      </c>
      <c r="M183" s="234">
        <f>G183*(1+L183/100)</f>
        <v>0</v>
      </c>
      <c r="N183" s="233">
        <v>0</v>
      </c>
      <c r="O183" s="233">
        <f>ROUND(E183*N183,2)</f>
        <v>0</v>
      </c>
      <c r="P183" s="233">
        <v>0</v>
      </c>
      <c r="Q183" s="233">
        <f>ROUND(E183*P183,2)</f>
        <v>0</v>
      </c>
      <c r="R183" s="234"/>
      <c r="S183" s="234" t="s">
        <v>121</v>
      </c>
      <c r="T183" s="234" t="s">
        <v>122</v>
      </c>
      <c r="U183" s="234">
        <v>0.79</v>
      </c>
      <c r="V183" s="234">
        <f>ROUND(E183*U183,2)</f>
        <v>6.97</v>
      </c>
      <c r="W183" s="234"/>
      <c r="X183" s="234" t="s">
        <v>113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114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>
      <c r="A184" s="256">
        <v>49</v>
      </c>
      <c r="B184" s="257" t="s">
        <v>318</v>
      </c>
      <c r="C184" s="266" t="s">
        <v>319</v>
      </c>
      <c r="D184" s="258" t="s">
        <v>125</v>
      </c>
      <c r="E184" s="259">
        <v>8.82</v>
      </c>
      <c r="F184" s="260"/>
      <c r="G184" s="261">
        <f>ROUND(E184*F184,2)</f>
        <v>0</v>
      </c>
      <c r="H184" s="235"/>
      <c r="I184" s="234">
        <f>ROUND(E184*H184,2)</f>
        <v>0</v>
      </c>
      <c r="J184" s="235"/>
      <c r="K184" s="234">
        <f>ROUND(E184*J184,2)</f>
        <v>0</v>
      </c>
      <c r="L184" s="234">
        <v>21</v>
      </c>
      <c r="M184" s="234">
        <f>G184*(1+L184/100)</f>
        <v>0</v>
      </c>
      <c r="N184" s="233">
        <v>0</v>
      </c>
      <c r="O184" s="233">
        <f>ROUND(E184*N184,2)</f>
        <v>0</v>
      </c>
      <c r="P184" s="233">
        <v>0</v>
      </c>
      <c r="Q184" s="233">
        <f>ROUND(E184*P184,2)</f>
        <v>0</v>
      </c>
      <c r="R184" s="234"/>
      <c r="S184" s="234" t="s">
        <v>121</v>
      </c>
      <c r="T184" s="234" t="s">
        <v>122</v>
      </c>
      <c r="U184" s="234">
        <v>0</v>
      </c>
      <c r="V184" s="234">
        <f>ROUND(E184*U184,2)</f>
        <v>0</v>
      </c>
      <c r="W184" s="234"/>
      <c r="X184" s="234" t="s">
        <v>113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114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2.5" outlineLevel="1">
      <c r="A185" s="256">
        <v>50</v>
      </c>
      <c r="B185" s="257" t="s">
        <v>320</v>
      </c>
      <c r="C185" s="266" t="s">
        <v>321</v>
      </c>
      <c r="D185" s="258" t="s">
        <v>125</v>
      </c>
      <c r="E185" s="259">
        <v>36.86965</v>
      </c>
      <c r="F185" s="260"/>
      <c r="G185" s="261">
        <f>ROUND(E185*F185,2)</f>
        <v>0</v>
      </c>
      <c r="H185" s="235"/>
      <c r="I185" s="234">
        <f>ROUND(E185*H185,2)</f>
        <v>0</v>
      </c>
      <c r="J185" s="235"/>
      <c r="K185" s="234">
        <f>ROUND(E185*J185,2)</f>
        <v>0</v>
      </c>
      <c r="L185" s="234">
        <v>21</v>
      </c>
      <c r="M185" s="234">
        <f>G185*(1+L185/100)</f>
        <v>0</v>
      </c>
      <c r="N185" s="233">
        <v>0</v>
      </c>
      <c r="O185" s="233">
        <f>ROUND(E185*N185,2)</f>
        <v>0</v>
      </c>
      <c r="P185" s="233">
        <v>0</v>
      </c>
      <c r="Q185" s="233">
        <f>ROUND(E185*P185,2)</f>
        <v>0</v>
      </c>
      <c r="R185" s="234"/>
      <c r="S185" s="234" t="s">
        <v>121</v>
      </c>
      <c r="T185" s="234" t="s">
        <v>122</v>
      </c>
      <c r="U185" s="234">
        <v>0.93</v>
      </c>
      <c r="V185" s="234">
        <f>ROUND(E185*U185,2)</f>
        <v>34.29</v>
      </c>
      <c r="W185" s="234"/>
      <c r="X185" s="234" t="s">
        <v>322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323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>
      <c r="A186" s="243" t="s">
        <v>107</v>
      </c>
      <c r="B186" s="244" t="s">
        <v>80</v>
      </c>
      <c r="C186" s="265" t="s">
        <v>30</v>
      </c>
      <c r="D186" s="245"/>
      <c r="E186" s="246"/>
      <c r="F186" s="247"/>
      <c r="G186" s="248">
        <f>SUMIF(AG187:AG191,"&lt;&gt;NOR",G187:G191)</f>
        <v>0</v>
      </c>
      <c r="H186" s="242"/>
      <c r="I186" s="242">
        <f>SUM(I187:I191)</f>
        <v>0</v>
      </c>
      <c r="J186" s="242"/>
      <c r="K186" s="242">
        <f>SUM(K187:K191)</f>
        <v>0</v>
      </c>
      <c r="L186" s="242"/>
      <c r="M186" s="242">
        <f>SUM(M187:M191)</f>
        <v>0</v>
      </c>
      <c r="N186" s="241"/>
      <c r="O186" s="241">
        <f>SUM(O187:O191)</f>
        <v>0</v>
      </c>
      <c r="P186" s="241"/>
      <c r="Q186" s="241">
        <f>SUM(Q187:Q191)</f>
        <v>0</v>
      </c>
      <c r="R186" s="242"/>
      <c r="S186" s="242"/>
      <c r="T186" s="242"/>
      <c r="U186" s="242"/>
      <c r="V186" s="242">
        <f>SUM(V187:V191)</f>
        <v>0</v>
      </c>
      <c r="W186" s="242"/>
      <c r="X186" s="242"/>
      <c r="AG186" t="s">
        <v>108</v>
      </c>
    </row>
    <row r="187" spans="1:60" outlineLevel="1">
      <c r="A187" s="256">
        <v>51</v>
      </c>
      <c r="B187" s="257" t="s">
        <v>324</v>
      </c>
      <c r="C187" s="266" t="s">
        <v>325</v>
      </c>
      <c r="D187" s="258" t="s">
        <v>326</v>
      </c>
      <c r="E187" s="259">
        <v>1</v>
      </c>
      <c r="F187" s="260"/>
      <c r="G187" s="261">
        <f>ROUND(E187*F187,2)</f>
        <v>0</v>
      </c>
      <c r="H187" s="235"/>
      <c r="I187" s="234">
        <f>ROUND(E187*H187,2)</f>
        <v>0</v>
      </c>
      <c r="J187" s="235"/>
      <c r="K187" s="234">
        <f>ROUND(E187*J187,2)</f>
        <v>0</v>
      </c>
      <c r="L187" s="234">
        <v>21</v>
      </c>
      <c r="M187" s="234">
        <f>G187*(1+L187/100)</f>
        <v>0</v>
      </c>
      <c r="N187" s="233">
        <v>0</v>
      </c>
      <c r="O187" s="233">
        <f>ROUND(E187*N187,2)</f>
        <v>0</v>
      </c>
      <c r="P187" s="233">
        <v>0</v>
      </c>
      <c r="Q187" s="233">
        <f>ROUND(E187*P187,2)</f>
        <v>0</v>
      </c>
      <c r="R187" s="234"/>
      <c r="S187" s="234" t="s">
        <v>112</v>
      </c>
      <c r="T187" s="234" t="s">
        <v>122</v>
      </c>
      <c r="U187" s="234">
        <v>0</v>
      </c>
      <c r="V187" s="234">
        <f>ROUND(E187*U187,2)</f>
        <v>0</v>
      </c>
      <c r="W187" s="234"/>
      <c r="X187" s="234" t="s">
        <v>327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328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50">
        <v>52</v>
      </c>
      <c r="B188" s="251" t="s">
        <v>329</v>
      </c>
      <c r="C188" s="267" t="s">
        <v>330</v>
      </c>
      <c r="D188" s="252" t="s">
        <v>326</v>
      </c>
      <c r="E188" s="253">
        <v>1</v>
      </c>
      <c r="F188" s="254"/>
      <c r="G188" s="255">
        <f>ROUND(E188*F188,2)</f>
        <v>0</v>
      </c>
      <c r="H188" s="235"/>
      <c r="I188" s="234">
        <f>ROUND(E188*H188,2)</f>
        <v>0</v>
      </c>
      <c r="J188" s="235"/>
      <c r="K188" s="234">
        <f>ROUND(E188*J188,2)</f>
        <v>0</v>
      </c>
      <c r="L188" s="234">
        <v>21</v>
      </c>
      <c r="M188" s="234">
        <f>G188*(1+L188/100)</f>
        <v>0</v>
      </c>
      <c r="N188" s="233">
        <v>0</v>
      </c>
      <c r="O188" s="233">
        <f>ROUND(E188*N188,2)</f>
        <v>0</v>
      </c>
      <c r="P188" s="233">
        <v>0</v>
      </c>
      <c r="Q188" s="233">
        <f>ROUND(E188*P188,2)</f>
        <v>0</v>
      </c>
      <c r="R188" s="234"/>
      <c r="S188" s="234" t="s">
        <v>112</v>
      </c>
      <c r="T188" s="234" t="s">
        <v>122</v>
      </c>
      <c r="U188" s="234">
        <v>0</v>
      </c>
      <c r="V188" s="234">
        <f>ROUND(E188*U188,2)</f>
        <v>0</v>
      </c>
      <c r="W188" s="234"/>
      <c r="X188" s="234" t="s">
        <v>327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331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ht="22.5" outlineLevel="1">
      <c r="A189" s="231"/>
      <c r="B189" s="232"/>
      <c r="C189" s="268" t="s">
        <v>332</v>
      </c>
      <c r="D189" s="236"/>
      <c r="E189" s="237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118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56">
        <v>53</v>
      </c>
      <c r="B190" s="257" t="s">
        <v>333</v>
      </c>
      <c r="C190" s="266" t="s">
        <v>334</v>
      </c>
      <c r="D190" s="258" t="s">
        <v>326</v>
      </c>
      <c r="E190" s="259">
        <v>1</v>
      </c>
      <c r="F190" s="260"/>
      <c r="G190" s="261">
        <f>ROUND(E190*F190,2)</f>
        <v>0</v>
      </c>
      <c r="H190" s="235"/>
      <c r="I190" s="234">
        <f>ROUND(E190*H190,2)</f>
        <v>0</v>
      </c>
      <c r="J190" s="235"/>
      <c r="K190" s="234">
        <f>ROUND(E190*J190,2)</f>
        <v>0</v>
      </c>
      <c r="L190" s="234">
        <v>21</v>
      </c>
      <c r="M190" s="234">
        <f>G190*(1+L190/100)</f>
        <v>0</v>
      </c>
      <c r="N190" s="233">
        <v>0</v>
      </c>
      <c r="O190" s="233">
        <f>ROUND(E190*N190,2)</f>
        <v>0</v>
      </c>
      <c r="P190" s="233">
        <v>0</v>
      </c>
      <c r="Q190" s="233">
        <f>ROUND(E190*P190,2)</f>
        <v>0</v>
      </c>
      <c r="R190" s="234"/>
      <c r="S190" s="234" t="s">
        <v>112</v>
      </c>
      <c r="T190" s="234" t="s">
        <v>122</v>
      </c>
      <c r="U190" s="234">
        <v>0</v>
      </c>
      <c r="V190" s="234">
        <f>ROUND(E190*U190,2)</f>
        <v>0</v>
      </c>
      <c r="W190" s="234"/>
      <c r="X190" s="234" t="s">
        <v>327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331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50">
        <v>54</v>
      </c>
      <c r="B191" s="251" t="s">
        <v>335</v>
      </c>
      <c r="C191" s="267" t="s">
        <v>336</v>
      </c>
      <c r="D191" s="252" t="s">
        <v>326</v>
      </c>
      <c r="E191" s="253">
        <v>1</v>
      </c>
      <c r="F191" s="254"/>
      <c r="G191" s="255">
        <f>ROUND(E191*F191,2)</f>
        <v>0</v>
      </c>
      <c r="H191" s="235"/>
      <c r="I191" s="234">
        <f>ROUND(E191*H191,2)</f>
        <v>0</v>
      </c>
      <c r="J191" s="235"/>
      <c r="K191" s="234">
        <f>ROUND(E191*J191,2)</f>
        <v>0</v>
      </c>
      <c r="L191" s="234">
        <v>21</v>
      </c>
      <c r="M191" s="234">
        <f>G191*(1+L191/100)</f>
        <v>0</v>
      </c>
      <c r="N191" s="233">
        <v>0</v>
      </c>
      <c r="O191" s="233">
        <f>ROUND(E191*N191,2)</f>
        <v>0</v>
      </c>
      <c r="P191" s="233">
        <v>0</v>
      </c>
      <c r="Q191" s="233">
        <f>ROUND(E191*P191,2)</f>
        <v>0</v>
      </c>
      <c r="R191" s="234"/>
      <c r="S191" s="234" t="s">
        <v>112</v>
      </c>
      <c r="T191" s="234" t="s">
        <v>122</v>
      </c>
      <c r="U191" s="234">
        <v>0</v>
      </c>
      <c r="V191" s="234">
        <f>ROUND(E191*U191,2)</f>
        <v>0</v>
      </c>
      <c r="W191" s="234"/>
      <c r="X191" s="234" t="s">
        <v>327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331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>
      <c r="A192" s="3"/>
      <c r="B192" s="4"/>
      <c r="C192" s="272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v>15</v>
      </c>
      <c r="AF192">
        <v>21</v>
      </c>
      <c r="AG192" t="s">
        <v>94</v>
      </c>
    </row>
    <row r="193" spans="1:33">
      <c r="A193" s="217"/>
      <c r="B193" s="218" t="s">
        <v>31</v>
      </c>
      <c r="C193" s="273"/>
      <c r="D193" s="219"/>
      <c r="E193" s="220"/>
      <c r="F193" s="220"/>
      <c r="G193" s="249">
        <f>G8+G14+G16+G20+G78+G149+G153+G172+G175+G186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AE193">
        <f>SUMIF(L7:L191,AE192,G7:G191)</f>
        <v>0</v>
      </c>
      <c r="AF193">
        <f>SUMIF(L7:L191,AF192,G7:G191)</f>
        <v>0</v>
      </c>
      <c r="AG193" t="s">
        <v>337</v>
      </c>
    </row>
    <row r="194" spans="1:33">
      <c r="A194" s="3"/>
      <c r="B194" s="4"/>
      <c r="C194" s="272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>
      <c r="A195" s="3"/>
      <c r="B195" s="4"/>
      <c r="C195" s="272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>
      <c r="A196" s="221" t="s">
        <v>338</v>
      </c>
      <c r="B196" s="221"/>
      <c r="C196" s="27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33">
      <c r="A197" s="222"/>
      <c r="B197" s="223"/>
      <c r="C197" s="275"/>
      <c r="D197" s="223"/>
      <c r="E197" s="223"/>
      <c r="F197" s="223"/>
      <c r="G197" s="2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G197" t="s">
        <v>339</v>
      </c>
    </row>
    <row r="198" spans="1:33">
      <c r="A198" s="225"/>
      <c r="B198" s="226"/>
      <c r="C198" s="276"/>
      <c r="D198" s="226"/>
      <c r="E198" s="226"/>
      <c r="F198" s="226"/>
      <c r="G198" s="227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33">
      <c r="A199" s="225"/>
      <c r="B199" s="226"/>
      <c r="C199" s="276"/>
      <c r="D199" s="226"/>
      <c r="E199" s="226"/>
      <c r="F199" s="226"/>
      <c r="G199" s="227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33">
      <c r="A200" s="225"/>
      <c r="B200" s="226"/>
      <c r="C200" s="276"/>
      <c r="D200" s="226"/>
      <c r="E200" s="226"/>
      <c r="F200" s="226"/>
      <c r="G200" s="22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33">
      <c r="A201" s="228"/>
      <c r="B201" s="229"/>
      <c r="C201" s="277"/>
      <c r="D201" s="229"/>
      <c r="E201" s="229"/>
      <c r="F201" s="229"/>
      <c r="G201" s="23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33">
      <c r="A202" s="3"/>
      <c r="B202" s="4"/>
      <c r="C202" s="272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33">
      <c r="C203" s="278"/>
      <c r="D203" s="10"/>
      <c r="AG203" t="s">
        <v>340</v>
      </c>
    </row>
    <row r="204" spans="1:33">
      <c r="D204" s="10"/>
    </row>
    <row r="205" spans="1:33">
      <c r="D205" s="10"/>
    </row>
    <row r="206" spans="1:33">
      <c r="D206" s="10"/>
    </row>
    <row r="207" spans="1:33">
      <c r="D207" s="10"/>
    </row>
    <row r="208" spans="1:33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30">
    <mergeCell ref="C155:G155"/>
    <mergeCell ref="C181:G181"/>
    <mergeCell ref="C112:G112"/>
    <mergeCell ref="C138:G138"/>
    <mergeCell ref="C142:G142"/>
    <mergeCell ref="C143:G143"/>
    <mergeCell ref="C146:G146"/>
    <mergeCell ref="C151:G151"/>
    <mergeCell ref="C93:G93"/>
    <mergeCell ref="C97:G97"/>
    <mergeCell ref="C101:G101"/>
    <mergeCell ref="C104:G104"/>
    <mergeCell ref="C106:G106"/>
    <mergeCell ref="C110:G110"/>
    <mergeCell ref="C86:G86"/>
    <mergeCell ref="C87:G87"/>
    <mergeCell ref="C88:G88"/>
    <mergeCell ref="C89:G89"/>
    <mergeCell ref="C91:G91"/>
    <mergeCell ref="C92:G92"/>
    <mergeCell ref="A1:G1"/>
    <mergeCell ref="C2:G2"/>
    <mergeCell ref="C3:G3"/>
    <mergeCell ref="C4:G4"/>
    <mergeCell ref="A196:C196"/>
    <mergeCell ref="A197:G201"/>
    <mergeCell ref="C43:G43"/>
    <mergeCell ref="C82:G82"/>
    <mergeCell ref="C83:G83"/>
    <mergeCell ref="C85:G8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Uživatel systému Windows</cp:lastModifiedBy>
  <cp:lastPrinted>2019-03-19T12:27:02Z</cp:lastPrinted>
  <dcterms:created xsi:type="dcterms:W3CDTF">2009-04-08T07:15:50Z</dcterms:created>
  <dcterms:modified xsi:type="dcterms:W3CDTF">2022-08-11T10:29:07Z</dcterms:modified>
</cp:coreProperties>
</file>